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ena Social (Sociales)" sheetId="1" r:id="rId4"/>
    <sheet state="visible" name="Arena Social (Aislados)" sheetId="2" r:id="rId5"/>
    <sheet state="visible" name="Cálculos desde Frame Social" sheetId="3" r:id="rId6"/>
    <sheet state="visible" name="5 min dist. recorrida" sheetId="4" r:id="rId7"/>
    <sheet state="visible" name="10 min limpios" sheetId="5" r:id="rId8"/>
    <sheet state="visible" name="10 min Dreosti" sheetId="6" r:id="rId9"/>
    <sheet state="visible" name="Calculos Total video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Es el promedio de todos los primeros 5 minutos
	-valentin Azar</t>
      </text>
    </comment>
    <comment authorId="0" ref="A80">
      <text>
        <t xml:space="preserve">No se considera en el analisis ya que hace freezing y no pareciera tener un comportamiento "normal".
	-valentin Azar</t>
      </text>
    </comment>
    <comment authorId="0" ref="J3">
      <text>
        <t xml:space="preserve">en estos verdes no se grabaron los primeros 5 minutos del pez solo
	-valentin Azar</t>
      </text>
    </comment>
    <comment authorId="0" ref="E69">
      <text>
        <t xml:space="preserve">Muerto o Freezing (no se cuenta para el analisis)
	-valentin Azar</t>
      </text>
    </comment>
    <comment authorId="0" ref="E7">
      <text>
        <t xml:space="preserve">HACE FREEZING (no se cuenta para el analisis)
	-valentin Azar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26">
      <text>
        <t xml:space="preserve">Son de la nueva y ultima camada, dia de la cruza 10/06/2024
	-valentin Azar</t>
      </text>
    </comment>
    <comment authorId="0" ref="J3">
      <text>
        <t xml:space="preserve">en estos verdes no se grabaron los primeros 5 minutos del pez solo
	-valentin Azar</t>
      </text>
    </comment>
    <comment authorId="0" ref="E61">
      <text>
        <t xml:space="preserve">No está muerto pero esta haciendo freezing (no se cuenta para el analisis)
	-valentin Azar</t>
      </text>
    </comment>
    <comment authorId="0" ref="E13">
      <text>
        <t xml:space="preserve">ESTÁ MUERTO (no se cuenta para el analisis)
	-valentin Azar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9">
      <text>
        <t xml:space="preserve">corregir
	-valentin Azar</t>
      </text>
    </comment>
  </commentList>
</comments>
</file>

<file path=xl/sharedStrings.xml><?xml version="1.0" encoding="utf-8"?>
<sst xmlns="http://schemas.openxmlformats.org/spreadsheetml/2006/main" count="2885" uniqueCount="127">
  <si>
    <t>Camada 2</t>
  </si>
  <si>
    <t>Cruza</t>
  </si>
  <si>
    <t>Fecha</t>
  </si>
  <si>
    <t>Edad</t>
  </si>
  <si>
    <t>Genotipo</t>
  </si>
  <si>
    <t>Individuo</t>
  </si>
  <si>
    <t>Observaciones</t>
  </si>
  <si>
    <t>Frame clave CS</t>
  </si>
  <si>
    <t>Duracion del video (frames)</t>
  </si>
  <si>
    <t>Duracion del video (minutos)</t>
  </si>
  <si>
    <t>8 dpf</t>
  </si>
  <si>
    <t>AB +/-</t>
  </si>
  <si>
    <t>ABAJO</t>
  </si>
  <si>
    <t>ARRIBA</t>
  </si>
  <si>
    <t>15 dpf</t>
  </si>
  <si>
    <t>29 dpf</t>
  </si>
  <si>
    <t>AB +/- x Nacre</t>
  </si>
  <si>
    <t>30 dpf</t>
  </si>
  <si>
    <t>NO ESTÁN</t>
  </si>
  <si>
    <t>Camada 3</t>
  </si>
  <si>
    <t>A partir de acá aprendí a pausar la grabación</t>
  </si>
  <si>
    <t>16 dpf</t>
  </si>
  <si>
    <t>Camada 4</t>
  </si>
  <si>
    <t>Edad (dpf)</t>
  </si>
  <si>
    <t>Camada 5 (Cruza: 4/04/24, Dia 0: 5/04/24, en aislamiento: 12/04/24)</t>
  </si>
  <si>
    <t>Observaciones (donde están los de la CS)</t>
  </si>
  <si>
    <t>9 dpf</t>
  </si>
  <si>
    <t>Camada 5 Nuevo experimento (Cruza: 4/04/24, Dia 0: 5/04/24, en aislamiento: 22/04/24)</t>
  </si>
  <si>
    <t>Número de frames</t>
  </si>
  <si>
    <t xml:space="preserve">Índice de Preferencia Social </t>
  </si>
  <si>
    <t>AISLADOS</t>
  </si>
  <si>
    <t>SOCIALES</t>
  </si>
  <si>
    <t>AISLADOS DISTANCIA</t>
  </si>
  <si>
    <t>SOCIALES DISTANCIA</t>
  </si>
  <si>
    <t>AISLADOS CS</t>
  </si>
  <si>
    <t>SOCIALES CS</t>
  </si>
  <si>
    <t>AISLADOS CNS</t>
  </si>
  <si>
    <t>SOCIALES CNS</t>
  </si>
  <si>
    <t>Camada</t>
  </si>
  <si>
    <t>Condicion (A/S)</t>
  </si>
  <si>
    <t>Camara Social</t>
  </si>
  <si>
    <t>Camara No Social</t>
  </si>
  <si>
    <t>Pasillo</t>
  </si>
  <si>
    <t>Total</t>
  </si>
  <si>
    <t>CS/Total</t>
  </si>
  <si>
    <t>CNS/Total</t>
  </si>
  <si>
    <t>Pasillo/Total</t>
  </si>
  <si>
    <t>IPS</t>
  </si>
  <si>
    <t>Promedio CS</t>
  </si>
  <si>
    <t>Promedio CNS</t>
  </si>
  <si>
    <t>Promedio Pasillo</t>
  </si>
  <si>
    <t>Distancia recorrida</t>
  </si>
  <si>
    <t>Distancia recorrida promedio</t>
  </si>
  <si>
    <t>N (aislados)</t>
  </si>
  <si>
    <t>N (sociales)</t>
  </si>
  <si>
    <t>S (aislados)</t>
  </si>
  <si>
    <t>S (sociales)</t>
  </si>
  <si>
    <t>Error estándar</t>
  </si>
  <si>
    <t>VC</t>
  </si>
  <si>
    <t>IC superior</t>
  </si>
  <si>
    <t>IC inferior</t>
  </si>
  <si>
    <t>A</t>
  </si>
  <si>
    <t>Distancia recorrida según la semana</t>
  </si>
  <si>
    <t>Aislados</t>
  </si>
  <si>
    <t>Sociales</t>
  </si>
  <si>
    <t>Semana 2</t>
  </si>
  <si>
    <t>Semana 3</t>
  </si>
  <si>
    <t>Semana 4</t>
  </si>
  <si>
    <t>S</t>
  </si>
  <si>
    <t>-</t>
  </si>
  <si>
    <t>CN</t>
  </si>
  <si>
    <t>S/A</t>
  </si>
  <si>
    <t>Tiempo en cada camara segun la semana</t>
  </si>
  <si>
    <t>índice de preferencia social</t>
  </si>
  <si>
    <t>CS</t>
  </si>
  <si>
    <t>CNS</t>
  </si>
  <si>
    <t>Frames en la CS - Frames en la CNS / Total de frames</t>
  </si>
  <si>
    <t>Semana 2 (28)</t>
  </si>
  <si>
    <t>Semana 3 (17)</t>
  </si>
  <si>
    <t>Semana 4 (29)</t>
  </si>
  <si>
    <t>Semana 3 (10)</t>
  </si>
  <si>
    <t>Semana 4 (20)</t>
  </si>
  <si>
    <t>IC Superior</t>
  </si>
  <si>
    <t>IC Inferior</t>
  </si>
  <si>
    <t>Hacer grafico de distancia recorrida segun las semanas tambien</t>
  </si>
  <si>
    <t>DISTANCIA RECORRIDA EN LOS PRIMEROS 5 MINUTOS</t>
  </si>
  <si>
    <t>DISTANCIA PROMEDIO AL VIDRIO (DURANTE LOS 10 MIN SOCIAL)</t>
  </si>
  <si>
    <t>% DE TIEMPO QUE PASA EN UN SECTOR EN LOS PRIMEROS 5 MIN</t>
  </si>
  <si>
    <t>Cuantas secciones recorren en esos 5 min</t>
  </si>
  <si>
    <t>Distancia</t>
  </si>
  <si>
    <t>P</t>
  </si>
  <si>
    <t>P/Total</t>
  </si>
  <si>
    <t>no visita las 3</t>
  </si>
  <si>
    <t>ANALISIS DE LOS PRIMEROS 5 MINUTOS - GENERAL - NADAN LO MISMO AISLADOS Y SOCIALES? - DISTANCIA TOTAL RECORRIDA CONTANTO TODOS LOS INDIVIDUOS,</t>
  </si>
  <si>
    <t>% CUANTAS SECCIONES RECORREN EN ESOS 5 MIN</t>
  </si>
  <si>
    <t>PROMEDIO FRAMES EN CADA SECCIÓN EN ESOS 5 MIN DIVIDIDO EL TOTAL DE FRAMES</t>
  </si>
  <si>
    <t>NUEVO EXPERIMENTO</t>
  </si>
  <si>
    <t>DIST. PROMEDIO</t>
  </si>
  <si>
    <t>CS/T</t>
  </si>
  <si>
    <t>N</t>
  </si>
  <si>
    <t>CNS/T</t>
  </si>
  <si>
    <t>DESVÍO S</t>
  </si>
  <si>
    <t>P/T</t>
  </si>
  <si>
    <t>ERROR EST.</t>
  </si>
  <si>
    <t>VALOR CRITICO</t>
  </si>
  <si>
    <t>PROMEDIO FRAMES EN CADA SECCIÓN EN ESOS 5 MIN</t>
  </si>
  <si>
    <t>IC INFERIOR</t>
  </si>
  <si>
    <t>IC SUPERIOR</t>
  </si>
  <si>
    <t>ANALISIS DE LOS PRIMEROS 5 MINUTOS - POR EDADES EN DIAS- NADAN LO MISMO AISLADOS Y SOCIALES? - DISTANCIA TOTAL RECORRIDA CONTANTO TODOS LOS INDIVIDUOS</t>
  </si>
  <si>
    <t>DATOS DE SOCIALES Y AISLADOS ORDENADOS POR EDAD DE MENOR A MAYOR</t>
  </si>
  <si>
    <t>Deberia hacer un promedio de cada día? Un promedio para A y otro para S para cada uno de los dias?</t>
  </si>
  <si>
    <t>Días</t>
  </si>
  <si>
    <t>DISTANCIA AL VIDRIO EN LOS 10 MINUTOS DE INTERACCIÓN SOCIAL</t>
  </si>
  <si>
    <t>EE</t>
  </si>
  <si>
    <t>Dist. prom.</t>
  </si>
  <si>
    <t>IC inf</t>
  </si>
  <si>
    <t>IC sup</t>
  </si>
  <si>
    <t>la distancia en que unidades deberia estar?</t>
  </si>
  <si>
    <t>IPV</t>
  </si>
  <si>
    <t>Desvío</t>
  </si>
  <si>
    <t>VC*EE</t>
  </si>
  <si>
    <t>Nuevo experimento</t>
  </si>
  <si>
    <t>ARREGLAR EL N</t>
  </si>
  <si>
    <t>Promedio</t>
  </si>
  <si>
    <t>cuantos peces saqué</t>
  </si>
  <si>
    <t>Quedan</t>
  </si>
  <si>
    <t>Tiempo en cada camara segun la semana [AGREGAR LOS DE LA CAMADA 5]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</si>
</sst>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d/m/yy"/>
    <numFmt numFmtId="166" formatCode="dd/mm/yy"/>
    <numFmt numFmtId="167" formatCode="dd/mm/yyyy"/>
  </numFmts>
  <fonts count="12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  <font>
      <b/>
      <sz val="11.0"/>
      <color theme="1"/>
      <name val="Calibri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  <scheme val="minor"/>
    </font>
    <font>
      <b/>
      <sz val="11.0"/>
      <color rgb="FF000000"/>
      <name val="Calibri"/>
    </font>
    <font>
      <b/>
      <color rgb="FF000000"/>
      <name val="Arial"/>
    </font>
    <font>
      <color rgb="FF00000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E6B8AF"/>
        <bgColor rgb="FFE6B8AF"/>
      </patternFill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EA9999"/>
        <bgColor rgb="FFEA9999"/>
      </patternFill>
    </fill>
  </fills>
  <borders count="31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bottom"/>
    </xf>
    <xf borderId="4" fillId="0" fontId="4" numFmtId="0" xfId="0" applyAlignment="1" applyBorder="1" applyFont="1">
      <alignment horizontal="center" vertical="bottom"/>
    </xf>
    <xf borderId="5" fillId="0" fontId="4" numFmtId="0" xfId="0" applyAlignment="1" applyBorder="1" applyFont="1">
      <alignment horizontal="center" vertical="bottom"/>
    </xf>
    <xf borderId="6" fillId="0" fontId="1" numFmtId="0" xfId="0" applyAlignment="1" applyBorder="1" applyFont="1">
      <alignment horizontal="center" readingOrder="0" vertical="bottom"/>
    </xf>
    <xf borderId="7" fillId="0" fontId="1" numFmtId="0" xfId="0" applyAlignment="1" applyBorder="1" applyFon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0" fontId="3" numFmtId="20" xfId="0" applyAlignment="1" applyFont="1" applyNumberFormat="1">
      <alignment horizontal="center" readingOrder="0" vertical="bottom"/>
    </xf>
    <xf borderId="0" fillId="3" fontId="3" numFmtId="0" xfId="0" applyAlignment="1" applyFill="1" applyFont="1">
      <alignment vertical="bottom"/>
    </xf>
    <xf borderId="1" fillId="4" fontId="3" numFmtId="0" xfId="0" applyAlignment="1" applyBorder="1" applyFill="1" applyFont="1">
      <alignment horizontal="center" vertical="bottom"/>
    </xf>
    <xf borderId="2" fillId="4" fontId="3" numFmtId="164" xfId="0" applyAlignment="1" applyBorder="1" applyFont="1" applyNumberFormat="1">
      <alignment horizontal="center" vertical="bottom"/>
    </xf>
    <xf borderId="2" fillId="4" fontId="3" numFmtId="0" xfId="0" applyAlignment="1" applyBorder="1" applyFont="1">
      <alignment horizontal="center" vertical="bottom"/>
    </xf>
    <xf borderId="3" fillId="4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shrinkToFit="0" vertical="bottom" wrapText="0"/>
    </xf>
    <xf borderId="8" fillId="5" fontId="3" numFmtId="0" xfId="0" applyAlignment="1" applyBorder="1" applyFill="1" applyFont="1">
      <alignment horizontal="center" vertical="bottom"/>
    </xf>
    <xf borderId="9" fillId="5" fontId="3" numFmtId="164" xfId="0" applyAlignment="1" applyBorder="1" applyFont="1" applyNumberFormat="1">
      <alignment horizontal="center" vertical="bottom"/>
    </xf>
    <xf borderId="9" fillId="5" fontId="3" numFmtId="0" xfId="0" applyAlignment="1" applyBorder="1" applyFont="1">
      <alignment horizontal="center" vertical="bottom"/>
    </xf>
    <xf borderId="10" fillId="5" fontId="3" numFmtId="0" xfId="0" applyAlignment="1" applyBorder="1" applyFont="1">
      <alignment horizontal="center" vertical="bottom"/>
    </xf>
    <xf borderId="11" fillId="5" fontId="3" numFmtId="0" xfId="0" applyAlignment="1" applyBorder="1" applyFont="1">
      <alignment horizontal="center" vertical="bottom"/>
    </xf>
    <xf borderId="0" fillId="5" fontId="3" numFmtId="164" xfId="0" applyAlignment="1" applyFont="1" applyNumberFormat="1">
      <alignment horizontal="center" vertical="bottom"/>
    </xf>
    <xf borderId="0" fillId="5" fontId="3" numFmtId="0" xfId="0" applyAlignment="1" applyFont="1">
      <alignment horizontal="center" vertical="bottom"/>
    </xf>
    <xf borderId="12" fillId="5" fontId="3" numFmtId="0" xfId="0" applyAlignment="1" applyBorder="1" applyFont="1">
      <alignment horizontal="center" vertical="bottom"/>
    </xf>
    <xf borderId="13" fillId="5" fontId="3" numFmtId="0" xfId="0" applyAlignment="1" applyBorder="1" applyFont="1">
      <alignment horizontal="center" vertical="bottom"/>
    </xf>
    <xf borderId="14" fillId="5" fontId="3" numFmtId="164" xfId="0" applyAlignment="1" applyBorder="1" applyFont="1" applyNumberFormat="1">
      <alignment horizontal="center" vertical="bottom"/>
    </xf>
    <xf borderId="14" fillId="5" fontId="3" numFmtId="0" xfId="0" applyAlignment="1" applyBorder="1" applyFont="1">
      <alignment horizontal="center" vertical="bottom"/>
    </xf>
    <xf borderId="15" fillId="5" fontId="3" numFmtId="0" xfId="0" applyAlignment="1" applyBorder="1" applyFont="1">
      <alignment horizontal="center" vertical="bottom"/>
    </xf>
    <xf borderId="0" fillId="0" fontId="3" numFmtId="164" xfId="0" applyAlignment="1" applyFont="1" applyNumberFormat="1">
      <alignment vertical="bottom"/>
    </xf>
    <xf borderId="4" fillId="0" fontId="1" numFmtId="0" xfId="0" applyAlignment="1" applyBorder="1" applyFont="1">
      <alignment horizontal="center" readingOrder="0" vertical="bottom"/>
    </xf>
    <xf borderId="0" fillId="6" fontId="3" numFmtId="0" xfId="0" applyAlignment="1" applyFill="1" applyFont="1">
      <alignment readingOrder="0" vertical="bottom"/>
    </xf>
    <xf borderId="0" fillId="0" fontId="3" numFmtId="165" xfId="0" applyAlignment="1" applyFont="1" applyNumberFormat="1">
      <alignment horizontal="center" vertical="bottom"/>
    </xf>
    <xf borderId="2" fillId="4" fontId="3" numFmtId="165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center" readingOrder="0" vertical="bottom"/>
    </xf>
    <xf borderId="5" fillId="0" fontId="4" numFmtId="0" xfId="0" applyAlignment="1" applyBorder="1" applyFont="1">
      <alignment horizontal="center" readingOrder="0" vertical="bottom"/>
    </xf>
    <xf borderId="0" fillId="0" fontId="3" numFmtId="166" xfId="0" applyAlignment="1" applyFont="1" applyNumberFormat="1">
      <alignment horizontal="center" readingOrder="0" vertical="bottom"/>
    </xf>
    <xf borderId="0" fillId="4" fontId="3" numFmtId="0" xfId="0" applyAlignment="1" applyFont="1">
      <alignment horizontal="center" readingOrder="0" vertical="bottom"/>
    </xf>
    <xf borderId="0" fillId="4" fontId="3" numFmtId="166" xfId="0" applyAlignment="1" applyFont="1" applyNumberFormat="1">
      <alignment horizontal="center" readingOrder="0" vertical="bottom"/>
    </xf>
    <xf borderId="0" fillId="4" fontId="3" numFmtId="0" xfId="0" applyAlignment="1" applyFont="1">
      <alignment horizontal="center" vertical="bottom"/>
    </xf>
    <xf borderId="0" fillId="4" fontId="1" numFmtId="0" xfId="0" applyAlignment="1" applyFont="1">
      <alignment horizontal="center" vertical="bottom"/>
    </xf>
    <xf borderId="0" fillId="4" fontId="3" numFmtId="20" xfId="0" applyAlignment="1" applyFont="1" applyNumberFormat="1">
      <alignment horizontal="center" readingOrder="0" vertical="bottom"/>
    </xf>
    <xf borderId="0" fillId="0" fontId="3" numFmtId="167" xfId="0" applyAlignment="1" applyFont="1" applyNumberFormat="1">
      <alignment horizontal="center" vertical="bottom"/>
    </xf>
    <xf borderId="0" fillId="0" fontId="3" numFmtId="167" xfId="0" applyAlignment="1" applyFont="1" applyNumberFormat="1">
      <alignment horizontal="center" readingOrder="0" vertical="bottom"/>
    </xf>
    <xf borderId="16" fillId="0" fontId="4" numFmtId="0" xfId="0" applyAlignment="1" applyBorder="1" applyFont="1">
      <alignment horizontal="center" vertical="bottom"/>
    </xf>
    <xf borderId="17" fillId="2" fontId="5" numFmtId="0" xfId="0" applyAlignment="1" applyBorder="1" applyFont="1">
      <alignment horizontal="center" readingOrder="0"/>
    </xf>
    <xf borderId="18" fillId="0" fontId="2" numFmtId="0" xfId="0" applyBorder="1" applyFont="1"/>
    <xf borderId="19" fillId="0" fontId="2" numFmtId="0" xfId="0" applyBorder="1" applyFont="1"/>
    <xf borderId="0" fillId="2" fontId="5" numFmtId="0" xfId="0" applyAlignment="1" applyFont="1">
      <alignment horizontal="center" readingOrder="0"/>
    </xf>
    <xf borderId="6" fillId="2" fontId="1" numFmtId="0" xfId="0" applyAlignment="1" applyBorder="1" applyFont="1">
      <alignment horizontal="center" readingOrder="0" vertical="bottom"/>
    </xf>
    <xf borderId="16" fillId="0" fontId="2" numFmtId="0" xfId="0" applyBorder="1" applyFont="1"/>
    <xf borderId="7" fillId="2" fontId="5" numFmtId="0" xfId="0" applyAlignment="1" applyBorder="1" applyFont="1">
      <alignment horizontal="center" readingOrder="0"/>
    </xf>
    <xf borderId="0" fillId="7" fontId="6" numFmtId="0" xfId="0" applyFill="1" applyFont="1"/>
    <xf borderId="7" fillId="0" fontId="5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center" vertical="bottom"/>
    </xf>
    <xf borderId="20" fillId="8" fontId="3" numFmtId="0" xfId="0" applyAlignment="1" applyBorder="1" applyFill="1" applyFont="1">
      <alignment horizontal="center" vertical="bottom"/>
    </xf>
    <xf borderId="0" fillId="8" fontId="6" numFmtId="0" xfId="0" applyAlignment="1" applyFont="1">
      <alignment horizontal="center" readingOrder="0"/>
    </xf>
    <xf borderId="20" fillId="8" fontId="3" numFmtId="0" xfId="0" applyAlignment="1" applyBorder="1" applyFont="1">
      <alignment horizontal="center" readingOrder="0" vertical="bottom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21" fillId="9" fontId="7" numFmtId="4" xfId="0" applyAlignment="1" applyBorder="1" applyFill="1" applyFont="1" applyNumberFormat="1">
      <alignment horizontal="right" readingOrder="0" shrinkToFit="0" vertical="bottom" wrapText="0"/>
    </xf>
    <xf borderId="0" fillId="0" fontId="6" numFmtId="4" xfId="0" applyAlignment="1" applyFont="1" applyNumberFormat="1">
      <alignment horizontal="center"/>
    </xf>
    <xf borderId="0" fillId="8" fontId="3" numFmtId="0" xfId="0" applyAlignment="1" applyFont="1">
      <alignment horizontal="center" vertical="bottom"/>
    </xf>
    <xf borderId="0" fillId="8" fontId="3" numFmtId="0" xfId="0" applyAlignment="1" applyFont="1">
      <alignment horizontal="center" readingOrder="0" vertical="bottom"/>
    </xf>
    <xf borderId="0" fillId="5" fontId="6" numFmtId="0" xfId="0" applyAlignment="1" applyFont="1">
      <alignment horizontal="center" readingOrder="0"/>
    </xf>
    <xf borderId="0" fillId="5" fontId="6" numFmtId="0" xfId="0" applyAlignment="1" applyFont="1">
      <alignment horizontal="center"/>
    </xf>
    <xf borderId="0" fillId="5" fontId="7" numFmtId="4" xfId="0" applyAlignment="1" applyFont="1" applyNumberFormat="1">
      <alignment horizontal="center"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9" fontId="7" numFmtId="4" xfId="0" applyAlignment="1" applyFont="1" applyNumberFormat="1">
      <alignment horizontal="center" readingOrder="0" shrinkToFit="0" vertical="bottom" wrapText="0"/>
    </xf>
    <xf borderId="0" fillId="8" fontId="3" numFmtId="0" xfId="0" applyAlignment="1" applyFont="1">
      <alignment horizontal="center" vertical="bottom"/>
    </xf>
    <xf borderId="7" fillId="0" fontId="6" numFmtId="4" xfId="0" applyAlignment="1" applyBorder="1" applyFont="1" applyNumberFormat="1">
      <alignment horizontal="center"/>
    </xf>
    <xf borderId="0" fillId="0" fontId="8" numFmtId="0" xfId="0" applyAlignment="1" applyFont="1">
      <alignment horizontal="center" readingOrder="0"/>
    </xf>
    <xf borderId="9" fillId="10" fontId="3" numFmtId="0" xfId="0" applyAlignment="1" applyBorder="1" applyFill="1" applyFont="1">
      <alignment horizontal="center" vertical="bottom"/>
    </xf>
    <xf borderId="9" fillId="10" fontId="6" numFmtId="0" xfId="0" applyAlignment="1" applyBorder="1" applyFont="1">
      <alignment horizontal="center" readingOrder="0"/>
    </xf>
    <xf borderId="9" fillId="10" fontId="3" numFmtId="0" xfId="0" applyAlignment="1" applyBorder="1" applyFont="1">
      <alignment horizontal="center" readingOrder="0" vertical="bottom"/>
    </xf>
    <xf borderId="9" fillId="5" fontId="6" numFmtId="0" xfId="0" applyAlignment="1" applyBorder="1" applyFont="1">
      <alignment horizontal="center" readingOrder="0"/>
    </xf>
    <xf borderId="9" fillId="5" fontId="6" numFmtId="0" xfId="0" applyAlignment="1" applyBorder="1" applyFont="1">
      <alignment horizontal="center"/>
    </xf>
    <xf borderId="9" fillId="0" fontId="6" numFmtId="0" xfId="0" applyAlignment="1" applyBorder="1" applyFont="1">
      <alignment horizontal="center"/>
    </xf>
    <xf borderId="9" fillId="0" fontId="3" numFmtId="0" xfId="0" applyAlignment="1" applyBorder="1" applyFont="1">
      <alignment vertical="bottom"/>
    </xf>
    <xf borderId="9" fillId="5" fontId="7" numFmtId="4" xfId="0" applyAlignment="1" applyBorder="1" applyFont="1" applyNumberFormat="1">
      <alignment horizontal="center" readingOrder="0" shrinkToFit="0" vertical="bottom" wrapText="0"/>
    </xf>
    <xf borderId="20" fillId="0" fontId="6" numFmtId="0" xfId="0" applyAlignment="1" applyBorder="1" applyFont="1">
      <alignment horizontal="center"/>
    </xf>
    <xf borderId="0" fillId="10" fontId="3" numFmtId="0" xfId="0" applyAlignment="1" applyFont="1">
      <alignment horizontal="center" vertical="bottom"/>
    </xf>
    <xf borderId="0" fillId="10" fontId="6" numFmtId="0" xfId="0" applyAlignment="1" applyFont="1">
      <alignment horizontal="center" readingOrder="0"/>
    </xf>
    <xf borderId="0" fillId="10" fontId="3" numFmtId="0" xfId="0" applyAlignment="1" applyFont="1">
      <alignment horizontal="center" readingOrder="0" vertical="bottom"/>
    </xf>
    <xf borderId="0" fillId="9" fontId="6" numFmtId="0" xfId="0" applyAlignment="1" applyFont="1">
      <alignment horizontal="center" readingOrder="0"/>
    </xf>
    <xf borderId="0" fillId="9" fontId="7" numFmtId="0" xfId="0" applyAlignment="1" applyFont="1">
      <alignment horizontal="center" readingOrder="0" shrinkToFit="0" vertical="bottom" wrapText="0"/>
    </xf>
    <xf borderId="14" fillId="10" fontId="6" numFmtId="0" xfId="0" applyAlignment="1" applyBorder="1" applyFont="1">
      <alignment horizontal="center" readingOrder="0"/>
    </xf>
    <xf borderId="14" fillId="0" fontId="6" numFmtId="0" xfId="0" applyAlignment="1" applyBorder="1" applyFont="1">
      <alignment horizontal="center" readingOrder="0"/>
    </xf>
    <xf borderId="14" fillId="0" fontId="6" numFmtId="0" xfId="0" applyAlignment="1" applyBorder="1" applyFont="1">
      <alignment horizontal="center"/>
    </xf>
    <xf borderId="14" fillId="0" fontId="3" numFmtId="0" xfId="0" applyAlignment="1" applyBorder="1" applyFont="1">
      <alignment vertical="bottom"/>
    </xf>
    <xf borderId="14" fillId="9" fontId="6" numFmtId="0" xfId="0" applyAlignment="1" applyBorder="1" applyFont="1">
      <alignment horizontal="center" readingOrder="0"/>
    </xf>
    <xf borderId="14" fillId="0" fontId="6" numFmtId="0" xfId="0" applyBorder="1" applyFont="1"/>
    <xf borderId="0" fillId="11" fontId="6" numFmtId="0" xfId="0" applyAlignment="1" applyFill="1" applyFont="1">
      <alignment horizontal="center" readingOrder="0"/>
    </xf>
    <xf borderId="0" fillId="11" fontId="3" numFmtId="0" xfId="0" applyAlignment="1" applyFont="1">
      <alignment horizontal="center" readingOrder="0" vertical="bottom"/>
    </xf>
    <xf borderId="14" fillId="11" fontId="6" numFmtId="0" xfId="0" applyAlignment="1" applyBorder="1" applyFont="1">
      <alignment horizontal="center" readingOrder="0"/>
    </xf>
    <xf borderId="14" fillId="11" fontId="3" numFmtId="0" xfId="0" applyAlignment="1" applyBorder="1" applyFont="1">
      <alignment horizontal="center" readingOrder="0" vertical="bottom"/>
    </xf>
    <xf borderId="7" fillId="0" fontId="6" numFmtId="0" xfId="0" applyAlignment="1" applyBorder="1" applyFont="1">
      <alignment horizontal="center"/>
    </xf>
    <xf borderId="7" fillId="2" fontId="9" numFmtId="0" xfId="0" applyAlignment="1" applyBorder="1" applyFont="1">
      <alignment horizontal="center" readingOrder="0" shrinkToFit="0" vertical="bottom" wrapText="0"/>
    </xf>
    <xf borderId="0" fillId="0" fontId="5" numFmtId="0" xfId="0" applyAlignment="1" applyFont="1">
      <alignment horizontal="center" readingOrder="0"/>
    </xf>
    <xf borderId="0" fillId="0" fontId="7" numFmtId="0" xfId="0" applyAlignment="1" applyFont="1">
      <alignment horizontal="center" readingOrder="0" shrinkToFit="0" vertical="bottom" wrapText="0"/>
    </xf>
    <xf borderId="0" fillId="0" fontId="7" numFmtId="4" xfId="0" applyAlignment="1" applyFont="1" applyNumberFormat="1">
      <alignment horizontal="right" readingOrder="0" shrinkToFit="0" vertical="bottom" wrapText="0"/>
    </xf>
    <xf borderId="7" fillId="2" fontId="10" numFmtId="0" xfId="0" applyAlignment="1" applyBorder="1" applyFont="1">
      <alignment horizontal="center" readingOrder="0" shrinkToFit="0" vertical="bottom" wrapText="0"/>
    </xf>
    <xf borderId="7" fillId="0" fontId="11" numFmtId="0" xfId="0" applyAlignment="1" applyBorder="1" applyFont="1">
      <alignment horizontal="center" readingOrder="0" shrinkToFit="0" vertical="bottom" wrapText="0"/>
    </xf>
    <xf borderId="7" fillId="0" fontId="6" numFmtId="0" xfId="0" applyBorder="1" applyFont="1"/>
    <xf borderId="0" fillId="0" fontId="6" numFmtId="0" xfId="0" applyAlignment="1" applyFont="1">
      <alignment readingOrder="0"/>
    </xf>
    <xf borderId="0" fillId="0" fontId="6" numFmtId="0" xfId="0" applyFont="1"/>
    <xf borderId="7" fillId="0" fontId="9" numFmtId="4" xfId="0" applyAlignment="1" applyBorder="1" applyFont="1" applyNumberFormat="1">
      <alignment horizontal="center" readingOrder="0" shrinkToFit="0" vertical="bottom" wrapText="0"/>
    </xf>
    <xf borderId="7" fillId="12" fontId="4" numFmtId="4" xfId="0" applyAlignment="1" applyBorder="1" applyFill="1" applyFont="1" applyNumberFormat="1">
      <alignment horizontal="center" readingOrder="0" shrinkToFit="0" vertical="bottom" wrapText="0"/>
    </xf>
    <xf borderId="22" fillId="8" fontId="3" numFmtId="0" xfId="0" applyAlignment="1" applyBorder="1" applyFont="1">
      <alignment horizontal="center" vertical="bottom"/>
    </xf>
    <xf borderId="22" fillId="9" fontId="7" numFmtId="4" xfId="0" applyAlignment="1" applyBorder="1" applyFont="1" applyNumberFormat="1">
      <alignment horizontal="right" readingOrder="0" shrinkToFit="0" vertical="bottom" wrapText="0"/>
    </xf>
    <xf borderId="0" fillId="9" fontId="7" numFmtId="4" xfId="0" applyAlignment="1" applyFont="1" applyNumberFormat="1">
      <alignment horizontal="right" readingOrder="0" shrinkToFit="0" vertical="bottom" wrapText="0"/>
    </xf>
    <xf borderId="23" fillId="9" fontId="6" numFmtId="0" xfId="0" applyAlignment="1" applyBorder="1" applyFont="1">
      <alignment readingOrder="0"/>
    </xf>
    <xf borderId="20" fillId="9" fontId="6" numFmtId="0" xfId="0" applyAlignment="1" applyBorder="1" applyFont="1">
      <alignment readingOrder="0"/>
    </xf>
    <xf borderId="24" fillId="9" fontId="6" numFmtId="0" xfId="0" applyAlignment="1" applyBorder="1" applyFont="1">
      <alignment readingOrder="0"/>
    </xf>
    <xf borderId="25" fillId="9" fontId="6" numFmtId="0" xfId="0" applyBorder="1" applyFont="1"/>
    <xf borderId="7" fillId="9" fontId="6" numFmtId="0" xfId="0" applyBorder="1" applyFont="1"/>
    <xf borderId="22" fillId="13" fontId="3" numFmtId="0" xfId="0" applyAlignment="1" applyBorder="1" applyFill="1" applyFont="1">
      <alignment horizontal="center" vertical="bottom"/>
    </xf>
    <xf borderId="0" fillId="13" fontId="6" numFmtId="0" xfId="0" applyAlignment="1" applyFont="1">
      <alignment horizontal="center" readingOrder="0"/>
    </xf>
    <xf borderId="0" fillId="13" fontId="3" numFmtId="0" xfId="0" applyAlignment="1" applyFont="1">
      <alignment horizontal="center" readingOrder="0" vertical="bottom"/>
    </xf>
    <xf borderId="21" fillId="13" fontId="7" numFmtId="4" xfId="0" applyAlignment="1" applyBorder="1" applyFont="1" applyNumberFormat="1">
      <alignment horizontal="right" readingOrder="0" shrinkToFit="0" vertical="bottom" wrapText="0"/>
    </xf>
    <xf borderId="22" fillId="9" fontId="6" numFmtId="0" xfId="0" applyAlignment="1" applyBorder="1" applyFont="1">
      <alignment readingOrder="0"/>
    </xf>
    <xf borderId="0" fillId="9" fontId="6" numFmtId="0" xfId="0" applyAlignment="1" applyFont="1">
      <alignment readingOrder="0"/>
    </xf>
    <xf borderId="21" fillId="9" fontId="6" numFmtId="0" xfId="0" applyAlignment="1" applyBorder="1" applyFont="1">
      <alignment readingOrder="0"/>
    </xf>
    <xf borderId="6" fillId="9" fontId="7" numFmtId="4" xfId="0" applyAlignment="1" applyBorder="1" applyFont="1" applyNumberFormat="1">
      <alignment horizontal="right" readingOrder="0" shrinkToFit="0" vertical="bottom" wrapText="0"/>
    </xf>
    <xf borderId="16" fillId="9" fontId="7" numFmtId="4" xfId="0" applyAlignment="1" applyBorder="1" applyFont="1" applyNumberFormat="1">
      <alignment horizontal="right" readingOrder="0" shrinkToFit="0" vertical="bottom" wrapText="0"/>
    </xf>
    <xf borderId="5" fillId="9" fontId="7" numFmtId="4" xfId="0" applyAlignment="1" applyBorder="1" applyFont="1" applyNumberFormat="1">
      <alignment horizontal="right" readingOrder="0" shrinkToFit="0" vertical="bottom" wrapText="0"/>
    </xf>
    <xf borderId="6" fillId="9" fontId="6" numFmtId="0" xfId="0" applyAlignment="1" applyBorder="1" applyFont="1">
      <alignment readingOrder="0"/>
    </xf>
    <xf borderId="16" fillId="9" fontId="6" numFmtId="0" xfId="0" applyAlignment="1" applyBorder="1" applyFont="1">
      <alignment readingOrder="0"/>
    </xf>
    <xf borderId="5" fillId="9" fontId="6" numFmtId="0" xfId="0" applyAlignment="1" applyBorder="1" applyFont="1">
      <alignment readingOrder="0"/>
    </xf>
    <xf borderId="4" fillId="9" fontId="6" numFmtId="0" xfId="0" applyBorder="1" applyFont="1"/>
    <xf borderId="20" fillId="8" fontId="3" numFmtId="0" xfId="0" applyAlignment="1" applyBorder="1" applyFont="1">
      <alignment horizontal="center" vertical="bottom"/>
    </xf>
    <xf borderId="20" fillId="8" fontId="6" numFmtId="0" xfId="0" applyAlignment="1" applyBorder="1" applyFont="1">
      <alignment horizontal="center" readingOrder="0"/>
    </xf>
    <xf borderId="24" fillId="9" fontId="7" numFmtId="4" xfId="0" applyAlignment="1" applyBorder="1" applyFont="1" applyNumberFormat="1">
      <alignment horizontal="right" readingOrder="0" shrinkToFit="0" vertical="bottom" wrapText="0"/>
    </xf>
    <xf borderId="23" fillId="8" fontId="3" numFmtId="0" xfId="0" applyAlignment="1" applyBorder="1" applyFont="1">
      <alignment horizontal="center" vertical="bottom"/>
    </xf>
    <xf borderId="22" fillId="8" fontId="3" numFmtId="0" xfId="0" applyAlignment="1" applyBorder="1" applyFont="1">
      <alignment horizontal="center" readingOrder="0" vertical="bottom"/>
    </xf>
    <xf borderId="6" fillId="8" fontId="3" numFmtId="0" xfId="0" applyAlignment="1" applyBorder="1" applyFont="1">
      <alignment horizontal="center" vertical="bottom"/>
    </xf>
    <xf borderId="16" fillId="8" fontId="6" numFmtId="0" xfId="0" applyAlignment="1" applyBorder="1" applyFont="1">
      <alignment horizontal="center" readingOrder="0"/>
    </xf>
    <xf borderId="16" fillId="8" fontId="3" numFmtId="0" xfId="0" applyAlignment="1" applyBorder="1" applyFont="1">
      <alignment horizontal="center" readingOrder="0" vertical="bottom"/>
    </xf>
    <xf borderId="0" fillId="13" fontId="3" numFmtId="0" xfId="0" applyAlignment="1" applyFont="1">
      <alignment horizontal="center" vertical="bottom"/>
    </xf>
    <xf borderId="23" fillId="13" fontId="3" numFmtId="0" xfId="0" applyAlignment="1" applyBorder="1" applyFont="1">
      <alignment horizontal="center" vertical="bottom"/>
    </xf>
    <xf borderId="20" fillId="13" fontId="6" numFmtId="0" xfId="0" applyAlignment="1" applyBorder="1" applyFont="1">
      <alignment horizontal="center" readingOrder="0"/>
    </xf>
    <xf borderId="20" fillId="13" fontId="3" numFmtId="0" xfId="0" applyAlignment="1" applyBorder="1" applyFont="1">
      <alignment horizontal="center" vertical="bottom"/>
    </xf>
    <xf borderId="24" fillId="13" fontId="7" numFmtId="4" xfId="0" applyAlignment="1" applyBorder="1" applyFont="1" applyNumberFormat="1">
      <alignment horizontal="right" readingOrder="0" shrinkToFit="0" vertical="bottom" wrapText="0"/>
    </xf>
    <xf borderId="23" fillId="8" fontId="3" numFmtId="0" xfId="0" applyAlignment="1" applyBorder="1" applyFont="1">
      <alignment horizontal="center" readingOrder="0" vertical="bottom"/>
    </xf>
    <xf borderId="21" fillId="9" fontId="8" numFmtId="0" xfId="0" applyAlignment="1" applyBorder="1" applyFont="1">
      <alignment readingOrder="0"/>
    </xf>
    <xf borderId="22" fillId="13" fontId="3" numFmtId="0" xfId="0" applyAlignment="1" applyBorder="1" applyFont="1">
      <alignment horizontal="center" readingOrder="0" vertical="bottom"/>
    </xf>
    <xf borderId="14" fillId="8" fontId="3" numFmtId="0" xfId="0" applyAlignment="1" applyBorder="1" applyFont="1">
      <alignment horizontal="center" readingOrder="0" vertical="bottom"/>
    </xf>
    <xf borderId="14" fillId="8" fontId="6" numFmtId="0" xfId="0" applyAlignment="1" applyBorder="1" applyFont="1">
      <alignment horizontal="center" readingOrder="0"/>
    </xf>
    <xf borderId="26" fillId="9" fontId="7" numFmtId="4" xfId="0" applyAlignment="1" applyBorder="1" applyFont="1" applyNumberFormat="1">
      <alignment horizontal="right" readingOrder="0" shrinkToFit="0" vertical="bottom" wrapText="0"/>
    </xf>
    <xf borderId="27" fillId="8" fontId="3" numFmtId="0" xfId="0" applyAlignment="1" applyBorder="1" applyFont="1">
      <alignment horizontal="center" readingOrder="0" vertical="bottom"/>
    </xf>
    <xf borderId="27" fillId="9" fontId="7" numFmtId="4" xfId="0" applyAlignment="1" applyBorder="1" applyFont="1" applyNumberFormat="1">
      <alignment horizontal="right" readingOrder="0" shrinkToFit="0" vertical="bottom" wrapText="0"/>
    </xf>
    <xf borderId="14" fillId="9" fontId="7" numFmtId="4" xfId="0" applyAlignment="1" applyBorder="1" applyFont="1" applyNumberFormat="1">
      <alignment horizontal="right" readingOrder="0" shrinkToFit="0" vertical="bottom" wrapText="0"/>
    </xf>
    <xf borderId="27" fillId="9" fontId="6" numFmtId="0" xfId="0" applyAlignment="1" applyBorder="1" applyFont="1">
      <alignment readingOrder="0"/>
    </xf>
    <xf borderId="14" fillId="9" fontId="6" numFmtId="0" xfId="0" applyAlignment="1" applyBorder="1" applyFont="1">
      <alignment readingOrder="0"/>
    </xf>
    <xf borderId="26" fillId="9" fontId="6" numFmtId="0" xfId="0" applyAlignment="1" applyBorder="1" applyFont="1">
      <alignment readingOrder="0"/>
    </xf>
    <xf borderId="28" fillId="9" fontId="6" numFmtId="0" xfId="0" applyBorder="1" applyFont="1"/>
    <xf borderId="29" fillId="9" fontId="6" numFmtId="0" xfId="0" applyBorder="1" applyFont="1"/>
    <xf borderId="21" fillId="9" fontId="6" numFmtId="4" xfId="0" applyAlignment="1" applyBorder="1" applyFont="1" applyNumberFormat="1">
      <alignment readingOrder="0"/>
    </xf>
    <xf borderId="22" fillId="10" fontId="3" numFmtId="0" xfId="0" applyAlignment="1" applyBorder="1" applyFont="1">
      <alignment horizontal="center" vertical="bottom"/>
    </xf>
    <xf borderId="22" fillId="9" fontId="6" numFmtId="4" xfId="0" applyAlignment="1" applyBorder="1" applyFont="1" applyNumberFormat="1">
      <alignment readingOrder="0"/>
    </xf>
    <xf borderId="0" fillId="9" fontId="6" numFmtId="4" xfId="0" applyAlignment="1" applyFont="1" applyNumberFormat="1">
      <alignment readingOrder="0"/>
    </xf>
    <xf borderId="6" fillId="9" fontId="6" numFmtId="4" xfId="0" applyAlignment="1" applyBorder="1" applyFont="1" applyNumberFormat="1">
      <alignment readingOrder="0"/>
    </xf>
    <xf borderId="16" fillId="9" fontId="6" numFmtId="4" xfId="0" applyAlignment="1" applyBorder="1" applyFont="1" applyNumberFormat="1">
      <alignment readingOrder="0"/>
    </xf>
    <xf borderId="5" fillId="9" fontId="6" numFmtId="4" xfId="0" applyAlignment="1" applyBorder="1" applyFont="1" applyNumberFormat="1">
      <alignment readingOrder="0"/>
    </xf>
    <xf borderId="20" fillId="10" fontId="3" numFmtId="0" xfId="0" applyAlignment="1" applyBorder="1" applyFont="1">
      <alignment horizontal="center" vertical="bottom"/>
    </xf>
    <xf borderId="20" fillId="10" fontId="3" numFmtId="0" xfId="0" applyAlignment="1" applyBorder="1" applyFont="1">
      <alignment horizontal="center" readingOrder="0" vertical="bottom"/>
    </xf>
    <xf borderId="20" fillId="10" fontId="6" numFmtId="0" xfId="0" applyAlignment="1" applyBorder="1" applyFont="1">
      <alignment horizontal="center" readingOrder="0"/>
    </xf>
    <xf borderId="24" fillId="9" fontId="6" numFmtId="4" xfId="0" applyAlignment="1" applyBorder="1" applyFont="1" applyNumberFormat="1">
      <alignment readingOrder="0"/>
    </xf>
    <xf borderId="23" fillId="10" fontId="3" numFmtId="0" xfId="0" applyAlignment="1" applyBorder="1" applyFont="1">
      <alignment horizontal="center" vertical="bottom"/>
    </xf>
    <xf borderId="21" fillId="13" fontId="6" numFmtId="4" xfId="0" applyAlignment="1" applyBorder="1" applyFont="1" applyNumberFormat="1">
      <alignment readingOrder="0"/>
    </xf>
    <xf borderId="22" fillId="10" fontId="3" numFmtId="0" xfId="0" applyAlignment="1" applyBorder="1" applyFont="1">
      <alignment horizontal="center" readingOrder="0" vertical="bottom"/>
    </xf>
    <xf borderId="23" fillId="10" fontId="6" numFmtId="0" xfId="0" applyAlignment="1" applyBorder="1" applyFont="1">
      <alignment horizontal="center" readingOrder="0"/>
    </xf>
    <xf borderId="23" fillId="9" fontId="6" numFmtId="4" xfId="0" applyAlignment="1" applyBorder="1" applyFont="1" applyNumberFormat="1">
      <alignment readingOrder="0"/>
    </xf>
    <xf borderId="20" fillId="9" fontId="6" numFmtId="4" xfId="0" applyAlignment="1" applyBorder="1" applyFont="1" applyNumberFormat="1">
      <alignment readingOrder="0"/>
    </xf>
    <xf borderId="22" fillId="10" fontId="6" numFmtId="0" xfId="0" applyAlignment="1" applyBorder="1" applyFont="1">
      <alignment horizontal="center" readingOrder="0"/>
    </xf>
    <xf borderId="24" fillId="13" fontId="6" numFmtId="4" xfId="0" applyAlignment="1" applyBorder="1" applyFont="1" applyNumberFormat="1">
      <alignment readingOrder="0"/>
    </xf>
    <xf borderId="22" fillId="13" fontId="6" numFmtId="0" xfId="0" applyAlignment="1" applyBorder="1" applyFont="1">
      <alignment horizontal="center" readingOrder="0"/>
    </xf>
    <xf borderId="21" fillId="13" fontId="6" numFmtId="4" xfId="0" applyAlignment="1" applyBorder="1" applyFont="1" applyNumberFormat="1">
      <alignment horizontal="center" readingOrder="0"/>
    </xf>
    <xf borderId="26" fillId="9" fontId="6" numFmtId="4" xfId="0" applyAlignment="1" applyBorder="1" applyFont="1" applyNumberFormat="1">
      <alignment readingOrder="0"/>
    </xf>
    <xf borderId="27" fillId="10" fontId="6" numFmtId="0" xfId="0" applyAlignment="1" applyBorder="1" applyFont="1">
      <alignment horizontal="center" readingOrder="0"/>
    </xf>
    <xf borderId="27" fillId="9" fontId="6" numFmtId="4" xfId="0" applyAlignment="1" applyBorder="1" applyFont="1" applyNumberFormat="1">
      <alignment readingOrder="0"/>
    </xf>
    <xf borderId="14" fillId="9" fontId="6" numFmtId="4" xfId="0" applyAlignment="1" applyBorder="1" applyFont="1" applyNumberFormat="1">
      <alignment readingOrder="0"/>
    </xf>
    <xf borderId="22" fillId="11" fontId="6" numFmtId="0" xfId="0" applyAlignment="1" applyBorder="1" applyFont="1">
      <alignment horizontal="center" readingOrder="0"/>
    </xf>
    <xf borderId="16" fillId="11" fontId="6" numFmtId="0" xfId="0" applyAlignment="1" applyBorder="1" applyFont="1">
      <alignment horizontal="center" readingOrder="0"/>
    </xf>
    <xf borderId="16" fillId="11" fontId="3" numFmtId="0" xfId="0" applyAlignment="1" applyBorder="1" applyFont="1">
      <alignment horizontal="center" readingOrder="0" vertical="bottom"/>
    </xf>
    <xf borderId="6" fillId="11" fontId="6" numFmtId="0" xfId="0" applyAlignment="1" applyBorder="1" applyFont="1">
      <alignment horizontal="center" readingOrder="0"/>
    </xf>
    <xf borderId="0" fillId="0" fontId="6" numFmtId="4" xfId="0" applyAlignment="1" applyFont="1" applyNumberFormat="1">
      <alignment readingOrder="0"/>
    </xf>
    <xf borderId="1" fillId="2" fontId="5" numFmtId="0" xfId="0" applyAlignment="1" applyBorder="1" applyFont="1">
      <alignment horizontal="center" readingOrder="0"/>
    </xf>
    <xf borderId="30" fillId="2" fontId="5" numFmtId="0" xfId="0" applyAlignment="1" applyBorder="1" applyFont="1">
      <alignment horizontal="center" readingOrder="0"/>
    </xf>
    <xf borderId="1" fillId="2" fontId="5" numFmtId="4" xfId="0" applyAlignment="1" applyBorder="1" applyFont="1" applyNumberFormat="1">
      <alignment horizontal="center" readingOrder="0"/>
    </xf>
    <xf borderId="5" fillId="0" fontId="6" numFmtId="4" xfId="0" applyAlignment="1" applyBorder="1" applyFont="1" applyNumberFormat="1">
      <alignment horizontal="center"/>
    </xf>
    <xf borderId="4" fillId="0" fontId="6" numFmtId="4" xfId="0" applyAlignment="1" applyBorder="1" applyFont="1" applyNumberFormat="1">
      <alignment horizontal="center"/>
    </xf>
    <xf borderId="6" fillId="0" fontId="6" numFmtId="4" xfId="0" applyAlignment="1" applyBorder="1" applyFont="1" applyNumberFormat="1">
      <alignment horizontal="center"/>
    </xf>
    <xf borderId="5" fillId="0" fontId="2" numFmtId="0" xfId="0" applyBorder="1" applyFont="1"/>
    <xf borderId="5" fillId="0" fontId="6" numFmtId="4" xfId="0" applyBorder="1" applyFont="1" applyNumberFormat="1"/>
    <xf borderId="4" fillId="0" fontId="6" numFmtId="4" xfId="0" applyBorder="1" applyFont="1" applyNumberFormat="1"/>
    <xf borderId="6" fillId="0" fontId="6" numFmtId="4" xfId="0" applyBorder="1" applyFont="1" applyNumberFormat="1"/>
    <xf borderId="5" fillId="0" fontId="6" numFmtId="0" xfId="0" applyBorder="1" applyFont="1"/>
    <xf borderId="4" fillId="0" fontId="6" numFmtId="0" xfId="0" applyBorder="1" applyFont="1"/>
    <xf borderId="6" fillId="0" fontId="6" numFmtId="0" xfId="0" applyBorder="1" applyFont="1"/>
    <xf borderId="19" fillId="0" fontId="6" numFmtId="0" xfId="0" applyAlignment="1" applyBorder="1" applyFont="1">
      <alignment horizontal="center" readingOrder="0"/>
    </xf>
    <xf borderId="7" fillId="0" fontId="6" numFmtId="0" xfId="0" applyAlignment="1" applyBorder="1" applyFont="1">
      <alignment horizontal="center" readingOrder="0"/>
    </xf>
    <xf borderId="17" fillId="0" fontId="6" numFmtId="0" xfId="0" applyAlignment="1" applyBorder="1" applyFont="1">
      <alignment horizontal="center" readingOrder="0"/>
    </xf>
    <xf borderId="19" fillId="0" fontId="6" numFmtId="4" xfId="0" applyBorder="1" applyFont="1" applyNumberFormat="1"/>
    <xf borderId="7" fillId="0" fontId="6" numFmtId="4" xfId="0" applyBorder="1" applyFont="1" applyNumberFormat="1"/>
    <xf borderId="17" fillId="0" fontId="6" numFmtId="4" xfId="0" applyBorder="1" applyFont="1" applyNumberFormat="1"/>
    <xf borderId="19" fillId="0" fontId="6" numFmtId="0" xfId="0" applyBorder="1" applyFont="1"/>
    <xf borderId="17" fillId="0" fontId="6" numFmtId="0" xfId="0" applyBorder="1" applyFont="1"/>
    <xf borderId="19" fillId="0" fontId="6" numFmtId="0" xfId="0" applyAlignment="1" applyBorder="1" applyFont="1">
      <alignment horizontal="center"/>
    </xf>
    <xf borderId="17" fillId="0" fontId="6" numFmtId="0" xfId="0" applyAlignment="1" applyBorder="1" applyFont="1">
      <alignment horizontal="center"/>
    </xf>
    <xf borderId="18" fillId="0" fontId="6" numFmtId="0" xfId="0" applyAlignment="1" applyBorder="1" applyFont="1">
      <alignment horizontal="center" readingOrder="0"/>
    </xf>
    <xf borderId="19" fillId="0" fontId="6" numFmtId="4" xfId="0" applyAlignment="1" applyBorder="1" applyFont="1" applyNumberFormat="1">
      <alignment horizontal="center"/>
    </xf>
    <xf borderId="17" fillId="0" fontId="6" numFmtId="4" xfId="0" applyAlignment="1" applyBorder="1" applyFont="1" applyNumberFormat="1">
      <alignment horizontal="center"/>
    </xf>
    <xf borderId="16" fillId="0" fontId="6" numFmtId="4" xfId="0" applyAlignment="1" applyBorder="1" applyFont="1" applyNumberFormat="1">
      <alignment horizontal="center"/>
    </xf>
    <xf borderId="1" fillId="2" fontId="5" numFmtId="0" xfId="0" applyAlignment="1" applyBorder="1" applyFont="1">
      <alignment readingOrder="0"/>
    </xf>
    <xf borderId="4" fillId="0" fontId="5" numFmtId="0" xfId="0" applyAlignment="1" applyBorder="1" applyFont="1">
      <alignment horizontal="center" readingOrder="0"/>
    </xf>
    <xf borderId="4" fillId="0" fontId="9" numFmtId="4" xfId="0" applyAlignment="1" applyBorder="1" applyFont="1" applyNumberFormat="1">
      <alignment horizontal="center" readingOrder="0" shrinkToFit="0" vertical="bottom" wrapText="0"/>
    </xf>
    <xf borderId="3" fillId="2" fontId="5" numFmtId="0" xfId="0" applyAlignment="1" applyBorder="1" applyFont="1">
      <alignment horizontal="center" readingOrder="0"/>
    </xf>
    <xf borderId="7" fillId="0" fontId="6" numFmtId="0" xfId="0" applyAlignment="1" applyBorder="1" applyFont="1">
      <alignment readingOrder="0"/>
    </xf>
    <xf borderId="16" fillId="10" fontId="6" numFmtId="0" xfId="0" applyAlignment="1" applyBorder="1" applyFont="1">
      <alignment horizontal="center" readingOrder="0"/>
    </xf>
    <xf borderId="14" fillId="10" fontId="3" numFmtId="0" xfId="0" applyAlignment="1" applyBorder="1" applyFont="1">
      <alignment horizontal="center" vertical="bottom"/>
    </xf>
    <xf borderId="7" fillId="0" fontId="6" numFmtId="4" xfId="0" applyAlignment="1" applyBorder="1" applyFont="1" applyNumberFormat="1">
      <alignment horizontal="center" readingOrder="0"/>
    </xf>
    <xf borderId="0" fillId="2" fontId="6" numFmtId="0" xfId="0" applyAlignment="1" applyFont="1">
      <alignment readingOrder="0"/>
    </xf>
    <xf borderId="0" fillId="2" fontId="6" numFmtId="0" xfId="0" applyFont="1"/>
    <xf borderId="0" fillId="0" fontId="6" numFmtId="4" xfId="0" applyFont="1" applyNumberFormat="1"/>
    <xf borderId="7" fillId="14" fontId="5" numFmtId="0" xfId="0" applyAlignment="1" applyBorder="1" applyFill="1" applyFont="1">
      <alignment horizontal="center" readingOrder="0"/>
    </xf>
    <xf borderId="0" fillId="14" fontId="6" numFmtId="0" xfId="0" applyAlignment="1" applyFont="1">
      <alignment horizontal="center"/>
    </xf>
    <xf borderId="9" fillId="0" fontId="6" numFmtId="0" xfId="0" applyAlignment="1" applyBorder="1" applyFont="1">
      <alignment horizontal="center" readingOrder="0"/>
    </xf>
    <xf borderId="9" fillId="14" fontId="6" numFmtId="0" xfId="0" applyAlignment="1" applyBorder="1" applyFont="1">
      <alignment horizontal="center"/>
    </xf>
    <xf borderId="9" fillId="9" fontId="7" numFmtId="4" xfId="0" applyAlignment="1" applyBorder="1" applyFont="1" applyNumberFormat="1">
      <alignment horizontal="center" readingOrder="0" shrinkToFit="0" vertical="bottom" wrapText="0"/>
    </xf>
    <xf borderId="14" fillId="14" fontId="6" numFmtId="0" xfId="0" applyAlignment="1" applyBorder="1" applyFont="1">
      <alignment horizontal="center"/>
    </xf>
    <xf borderId="7" fillId="2" fontId="1" numFmtId="0" xfId="0" applyAlignment="1" applyBorder="1" applyFont="1">
      <alignment horizontal="center" readingOrder="0" vertical="bottom"/>
    </xf>
    <xf borderId="7" fillId="0" fontId="3" numFmtId="0" xfId="0" applyAlignment="1" applyBorder="1" applyFont="1">
      <alignment horizontal="center" vertical="bottom"/>
    </xf>
    <xf borderId="7" fillId="0" fontId="3" numFmtId="0" xfId="0" applyAlignment="1" applyBorder="1" applyFont="1">
      <alignment horizontal="center" readingOrder="0" vertical="bottom"/>
    </xf>
    <xf borderId="23" fillId="0" fontId="6" numFmtId="0" xfId="0" applyAlignment="1" applyBorder="1" applyFont="1">
      <alignment horizontal="center"/>
    </xf>
    <xf borderId="21" fillId="9" fontId="7" numFmtId="4" xfId="0" applyAlignment="1" applyBorder="1" applyFont="1" applyNumberFormat="1">
      <alignment horizontal="center" readingOrder="0" shrinkToFit="0" vertical="bottom" wrapText="0"/>
    </xf>
    <xf borderId="5" fillId="9" fontId="7" numFmtId="4" xfId="0" applyAlignment="1" applyBorder="1" applyFont="1" applyNumberFormat="1">
      <alignment horizontal="center" readingOrder="0" shrinkToFit="0" vertical="bottom" wrapText="0"/>
    </xf>
    <xf borderId="24" fillId="9" fontId="7" numFmtId="4" xfId="0" applyAlignment="1" applyBorder="1" applyFont="1" applyNumberFormat="1">
      <alignment horizontal="center" readingOrder="0" shrinkToFit="0" vertical="bottom" wrapText="0"/>
    </xf>
    <xf borderId="26" fillId="9" fontId="7" numFmtId="4" xfId="0" applyAlignment="1" applyBorder="1" applyFont="1" applyNumberFormat="1">
      <alignment horizontal="center" readingOrder="0" shrinkToFit="0" vertical="bottom" wrapText="0"/>
    </xf>
    <xf borderId="21" fillId="9" fontId="6" numFmtId="4" xfId="0" applyAlignment="1" applyBorder="1" applyFont="1" applyNumberFormat="1">
      <alignment horizontal="center" readingOrder="0"/>
    </xf>
    <xf borderId="24" fillId="9" fontId="6" numFmtId="4" xfId="0" applyAlignment="1" applyBorder="1" applyFont="1" applyNumberFormat="1">
      <alignment horizontal="center" readingOrder="0"/>
    </xf>
    <xf borderId="26" fillId="9" fontId="6" numFmtId="4" xfId="0" applyAlignment="1" applyBorder="1" applyFont="1" applyNumberFormat="1">
      <alignment horizontal="center" readingOrder="0"/>
    </xf>
    <xf borderId="5" fillId="9" fontId="6" numFmtId="4" xfId="0" applyAlignment="1" applyBorder="1" applyFont="1" applyNumberFormat="1">
      <alignment horizontal="center" readingOrder="0"/>
    </xf>
    <xf borderId="0" fillId="2" fontId="7" numFmtId="4" xfId="0" applyAlignment="1" applyFont="1" applyNumberFormat="1">
      <alignment horizontal="right" readingOrder="0" shrinkToFit="0" vertical="bottom" wrapText="0"/>
    </xf>
    <xf borderId="9" fillId="2" fontId="7" numFmtId="4" xfId="0" applyAlignment="1" applyBorder="1" applyFont="1" applyNumberFormat="1">
      <alignment horizontal="right" readingOrder="0" shrinkToFit="0" vertical="bottom" wrapText="0"/>
    </xf>
    <xf borderId="0" fillId="9" fontId="6" numFmtId="0" xfId="0" applyAlignment="1" applyFont="1">
      <alignment horizontal="center"/>
    </xf>
    <xf borderId="14" fillId="9" fontId="6" numFmtId="0" xfId="0" applyAlignment="1" applyBorder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Gráfico de tiempo en cada cámara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'5 min dist. recorrida'!$B$1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'5 min dist. recorrida'!$A$2:$A$4</c:f>
            </c:strRef>
          </c:cat>
          <c:val>
            <c:numRef>
              <c:f>'5 min dist. recorrida'!$B$2:$B$4</c:f>
              <c:numCache/>
            </c:numRef>
          </c:val>
        </c:ser>
        <c:ser>
          <c:idx val="1"/>
          <c:order val="1"/>
          <c:tx>
            <c:strRef>
              <c:f>'5 min dist. recorrida'!$C$1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'5 min dist. recorrida'!$A$2:$A$4</c:f>
            </c:strRef>
          </c:cat>
          <c:val>
            <c:numRef>
              <c:f>'5 min dist. recorrida'!$C$2:$C$4</c:f>
              <c:numCache/>
            </c:numRef>
          </c:val>
        </c:ser>
        <c:axId val="536542039"/>
        <c:axId val="131250223"/>
      </c:barChart>
      <c:catAx>
        <c:axId val="536542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250223"/>
      </c:catAx>
      <c:valAx>
        <c:axId val="131250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en cada camara / Tiempo 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65420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Grafico de distancia recorrida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'5 min dist. recorrida'!$K$1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'5 min dist. recorrida'!$J$2</c:f>
            </c:strRef>
          </c:cat>
          <c:val>
            <c:numRef>
              <c:f>'5 min dist. recorrida'!$K$2</c:f>
              <c:numCache/>
            </c:numRef>
          </c:val>
        </c:ser>
        <c:ser>
          <c:idx val="1"/>
          <c:order val="1"/>
          <c:tx>
            <c:strRef>
              <c:f>'5 min dist. recorrida'!$L$1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'5 min dist. recorrida'!$J$2</c:f>
            </c:strRef>
          </c:cat>
          <c:val>
            <c:numRef>
              <c:f>'5 min dist. recorrida'!$L$2</c:f>
              <c:numCache/>
            </c:numRef>
          </c:val>
        </c:ser>
        <c:axId val="846189961"/>
        <c:axId val="1928601870"/>
      </c:barChart>
      <c:catAx>
        <c:axId val="8461899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928601870"/>
      </c:catAx>
      <c:valAx>
        <c:axId val="1928601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Distancia (px)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61899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Tiempo en la CS según la semana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'5 min dist. recorrida'!$R$1:$R$2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'5 min dist. recorrida'!$Q$3:$Q$5</c:f>
            </c:strRef>
          </c:cat>
          <c:val>
            <c:numRef>
              <c:f>'5 min dist. recorrida'!$R$3:$R$5</c:f>
              <c:numCache/>
            </c:numRef>
          </c:val>
        </c:ser>
        <c:ser>
          <c:idx val="1"/>
          <c:order val="1"/>
          <c:tx>
            <c:strRef>
              <c:f>'5 min dist. recorrida'!$S$1:$S$2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'5 min dist. recorrida'!$Q$3:$Q$5</c:f>
            </c:strRef>
          </c:cat>
          <c:val>
            <c:numRef>
              <c:f>'5 min dist. recorrida'!$S$3:$S$5</c:f>
              <c:numCache/>
            </c:numRef>
          </c:val>
        </c:ser>
        <c:axId val="1606667244"/>
        <c:axId val="399847652"/>
      </c:barChart>
      <c:catAx>
        <c:axId val="1606667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9847652"/>
      </c:catAx>
      <c:valAx>
        <c:axId val="3998476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/ Tiempo Total (frames)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66672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Tiempo en la CNS según la semana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'5 min dist. recorrida'!$V$1:$V$2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'5 min dist. recorrida'!$U$3:$U$5</c:f>
            </c:strRef>
          </c:cat>
          <c:val>
            <c:numRef>
              <c:f>'5 min dist. recorrida'!$V$3:$V$5</c:f>
              <c:numCache/>
            </c:numRef>
          </c:val>
        </c:ser>
        <c:ser>
          <c:idx val="1"/>
          <c:order val="1"/>
          <c:tx>
            <c:strRef>
              <c:f>'5 min dist. recorrida'!$W$1:$W$2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'5 min dist. recorrida'!$U$3:$U$5</c:f>
            </c:strRef>
          </c:cat>
          <c:val>
            <c:numRef>
              <c:f>'5 min dist. recorrida'!$W$3:$W$5</c:f>
              <c:numCache/>
            </c:numRef>
          </c:val>
        </c:ser>
        <c:axId val="715329211"/>
        <c:axId val="1093140393"/>
      </c:barChart>
      <c:catAx>
        <c:axId val="7153292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3140393"/>
      </c:catAx>
      <c:valAx>
        <c:axId val="10931403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/ Tiempo Total (frames)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53292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  <a:r>
              <a:rPr b="0" sz="2400">
                <a:solidFill>
                  <a:srgbClr val="000000"/>
                </a:solidFill>
                <a:latin typeface="+mn-lt"/>
              </a:rPr>
              <a:t>Índice de preferencia visual (IPS) según la condición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'Calculos Total video'!$O$208</c:f>
            </c:strRef>
          </c:tx>
          <c:spPr>
            <a:solidFill>
              <a:schemeClr val="accent2"/>
            </a:solidFill>
            <a:ln cmpd="sng">
              <a:solidFill>
                <a:schemeClr val="accent2"/>
              </a:solidFill>
            </a:ln>
          </c:spPr>
          <c:dPt>
            <c:idx val="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dPt>
          <c:dPt>
            <c:idx val="1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dPt>
          <c:cat>
            <c:strRef>
              <c:f>'Calculos Total video'!$N$209:$N$210</c:f>
            </c:strRef>
          </c:cat>
          <c:val>
            <c:numRef>
              <c:f>'Calculos Total video'!$O$209:$O$210</c:f>
              <c:numCache/>
            </c:numRef>
          </c:val>
        </c:ser>
        <c:axId val="798786550"/>
        <c:axId val="106144987"/>
      </c:barChart>
      <c:catAx>
        <c:axId val="7987865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Condición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06144987"/>
      </c:catAx>
      <c:valAx>
        <c:axId val="106144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IPS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7987865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000000"/>
                </a:solidFill>
                <a:latin typeface="+mn-lt"/>
              </a:defRPr>
            </a:pPr>
            <a:r>
              <a:rPr b="0" sz="3000">
                <a:solidFill>
                  <a:srgbClr val="000000"/>
                </a:solidFill>
                <a:latin typeface="+mn-lt"/>
              </a:rPr>
              <a:t>Distancia recorrida según la semana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'Calculos Total video'!$V$12:$V$13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'Calculos Total video'!$U$14:$U$16</c:f>
            </c:strRef>
          </c:cat>
          <c:val>
            <c:numRef>
              <c:f>'Calculos Total video'!$V$14:$V$16</c:f>
              <c:numCache/>
            </c:numRef>
          </c:val>
        </c:ser>
        <c:ser>
          <c:idx val="1"/>
          <c:order val="1"/>
          <c:tx>
            <c:strRef>
              <c:f>'Calculos Total video'!$W$12:$W$13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'Calculos Total video'!$U$14:$U$16</c:f>
            </c:strRef>
          </c:cat>
          <c:val>
            <c:numRef>
              <c:f>'Calculos Total video'!$W$14:$W$16</c:f>
              <c:numCache/>
            </c:numRef>
          </c:val>
        </c:ser>
        <c:axId val="2076363930"/>
        <c:axId val="92868147"/>
      </c:barChart>
      <c:catAx>
        <c:axId val="2076363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Semana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3000">
                <a:solidFill>
                  <a:srgbClr val="000000"/>
                </a:solidFill>
                <a:latin typeface="+mn-lt"/>
              </a:defRPr>
            </a:pPr>
          </a:p>
        </c:txPr>
        <c:crossAx val="92868147"/>
      </c:catAx>
      <c:valAx>
        <c:axId val="928681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Distancia (px)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2076363930"/>
      </c:valAx>
    </c:plotArea>
    <c:legend>
      <c:legendPos val="r"/>
      <c:overlay val="0"/>
      <c:txPr>
        <a:bodyPr/>
        <a:lstStyle/>
        <a:p>
          <a:pPr lvl="0">
            <a:defRPr b="0" sz="2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257175</xdr:colOff>
      <xdr:row>5</xdr:row>
      <xdr:rowOff>76200</xdr:rowOff>
    </xdr:from>
    <xdr:ext cx="6457950" cy="39909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247650</xdr:colOff>
      <xdr:row>5</xdr:row>
      <xdr:rowOff>76200</xdr:rowOff>
    </xdr:from>
    <xdr:ext cx="6457950" cy="39909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28575</xdr:colOff>
      <xdr:row>6</xdr:row>
      <xdr:rowOff>161925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20</xdr:col>
      <xdr:colOff>57150</xdr:colOff>
      <xdr:row>6</xdr:row>
      <xdr:rowOff>161925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1438275</xdr:colOff>
      <xdr:row>211</xdr:row>
      <xdr:rowOff>190500</xdr:rowOff>
    </xdr:from>
    <xdr:ext cx="5153025" cy="31908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19</xdr:col>
      <xdr:colOff>1619250</xdr:colOff>
      <xdr:row>18</xdr:row>
      <xdr:rowOff>161925</xdr:rowOff>
    </xdr:from>
    <xdr:ext cx="9477375" cy="586740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6.38"/>
    <col customWidth="1" min="8" max="8" width="28.38"/>
    <col customWidth="1" min="9" max="9" width="30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7" t="s">
        <v>7</v>
      </c>
      <c r="H2" s="8" t="s">
        <v>8</v>
      </c>
      <c r="I2" s="8" t="s">
        <v>9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>
      <c r="A3" s="9">
        <v>2.0</v>
      </c>
      <c r="B3" s="10">
        <v>45041.0</v>
      </c>
      <c r="C3" s="9" t="s">
        <v>10</v>
      </c>
      <c r="D3" s="9" t="s">
        <v>11</v>
      </c>
      <c r="E3" s="9">
        <v>1.0</v>
      </c>
      <c r="F3" s="11" t="s">
        <v>12</v>
      </c>
      <c r="G3" s="9"/>
      <c r="H3" s="12">
        <v>18170.0</v>
      </c>
      <c r="I3" s="13">
        <v>0.4201388888888889</v>
      </c>
      <c r="J3" s="1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>
      <c r="A4" s="9">
        <v>2.0</v>
      </c>
      <c r="B4" s="10">
        <v>45041.0</v>
      </c>
      <c r="C4" s="9" t="s">
        <v>10</v>
      </c>
      <c r="D4" s="9" t="s">
        <v>11</v>
      </c>
      <c r="E4" s="9">
        <v>2.0</v>
      </c>
      <c r="F4" s="11" t="s">
        <v>13</v>
      </c>
      <c r="G4" s="9"/>
      <c r="H4" s="12">
        <v>18170.0</v>
      </c>
      <c r="I4" s="13">
        <v>0.4201388888888889</v>
      </c>
      <c r="J4" s="1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>
      <c r="A5" s="9">
        <v>2.0</v>
      </c>
      <c r="B5" s="10">
        <v>45041.0</v>
      </c>
      <c r="C5" s="9" t="s">
        <v>10</v>
      </c>
      <c r="D5" s="9" t="s">
        <v>11</v>
      </c>
      <c r="E5" s="9">
        <v>3.0</v>
      </c>
      <c r="F5" s="11" t="s">
        <v>12</v>
      </c>
      <c r="G5" s="9"/>
      <c r="H5" s="12">
        <v>27155.0</v>
      </c>
      <c r="I5" s="13">
        <v>0.6284722222222222</v>
      </c>
      <c r="J5" s="1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>
      <c r="A6" s="9">
        <v>2.0</v>
      </c>
      <c r="B6" s="10">
        <v>45041.0</v>
      </c>
      <c r="C6" s="9" t="s">
        <v>10</v>
      </c>
      <c r="D6" s="9" t="s">
        <v>11</v>
      </c>
      <c r="E6" s="9">
        <v>4.0</v>
      </c>
      <c r="F6" s="11" t="s">
        <v>13</v>
      </c>
      <c r="G6" s="9"/>
      <c r="H6" s="12">
        <v>27155.0</v>
      </c>
      <c r="I6" s="13">
        <v>0.6284722222222222</v>
      </c>
      <c r="J6" s="1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>
      <c r="A7" s="15">
        <v>2.0</v>
      </c>
      <c r="B7" s="16">
        <v>45048.0</v>
      </c>
      <c r="C7" s="17" t="s">
        <v>14</v>
      </c>
      <c r="D7" s="17" t="s">
        <v>11</v>
      </c>
      <c r="E7" s="17">
        <v>5.0</v>
      </c>
      <c r="F7" s="18" t="s">
        <v>12</v>
      </c>
      <c r="G7" s="19"/>
      <c r="H7" s="12">
        <v>18349.0</v>
      </c>
      <c r="I7" s="13">
        <v>0.425</v>
      </c>
      <c r="J7" s="1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>
      <c r="A8" s="9">
        <v>2.0</v>
      </c>
      <c r="B8" s="10">
        <v>45048.0</v>
      </c>
      <c r="C8" s="9" t="s">
        <v>14</v>
      </c>
      <c r="D8" s="9" t="s">
        <v>11</v>
      </c>
      <c r="E8" s="9">
        <v>6.0</v>
      </c>
      <c r="F8" s="11" t="s">
        <v>12</v>
      </c>
      <c r="G8" s="9"/>
      <c r="H8" s="12">
        <v>18349.0</v>
      </c>
      <c r="I8" s="13">
        <v>0.425</v>
      </c>
      <c r="J8" s="1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>
      <c r="A9" s="9">
        <v>2.0</v>
      </c>
      <c r="B9" s="10">
        <v>45048.0</v>
      </c>
      <c r="C9" s="9" t="s">
        <v>14</v>
      </c>
      <c r="D9" s="9" t="s">
        <v>11</v>
      </c>
      <c r="E9" s="9">
        <v>7.0</v>
      </c>
      <c r="F9" s="11" t="s">
        <v>12</v>
      </c>
      <c r="G9" s="9"/>
      <c r="H9" s="12">
        <v>18204.0</v>
      </c>
      <c r="I9" s="13">
        <v>0.42083333333333334</v>
      </c>
      <c r="J9" s="1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>
      <c r="A10" s="9">
        <v>2.0</v>
      </c>
      <c r="B10" s="10">
        <v>45048.0</v>
      </c>
      <c r="C10" s="9" t="s">
        <v>14</v>
      </c>
      <c r="D10" s="9" t="s">
        <v>11</v>
      </c>
      <c r="E10" s="9">
        <v>8.0</v>
      </c>
      <c r="F10" s="11" t="s">
        <v>13</v>
      </c>
      <c r="G10" s="9"/>
      <c r="H10" s="12">
        <v>18204.0</v>
      </c>
      <c r="I10" s="13">
        <v>0.42083333333333334</v>
      </c>
      <c r="J10" s="1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>
      <c r="A11" s="9">
        <v>2.0</v>
      </c>
      <c r="B11" s="10">
        <v>45061.0</v>
      </c>
      <c r="C11" s="9" t="s">
        <v>15</v>
      </c>
      <c r="D11" s="9" t="s">
        <v>16</v>
      </c>
      <c r="E11" s="9">
        <v>9.0</v>
      </c>
      <c r="F11" s="11" t="s">
        <v>12</v>
      </c>
      <c r="G11" s="9"/>
      <c r="H11" s="12">
        <v>18091.0</v>
      </c>
      <c r="I11" s="13">
        <v>0.4201388888888889</v>
      </c>
      <c r="J11" s="1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>
      <c r="A12" s="9">
        <v>2.0</v>
      </c>
      <c r="B12" s="10">
        <v>45061.0</v>
      </c>
      <c r="C12" s="9" t="s">
        <v>15</v>
      </c>
      <c r="D12" s="9" t="s">
        <v>16</v>
      </c>
      <c r="E12" s="9">
        <v>10.0</v>
      </c>
      <c r="F12" s="11" t="s">
        <v>13</v>
      </c>
      <c r="G12" s="9"/>
      <c r="H12" s="12">
        <v>18091.0</v>
      </c>
      <c r="I12" s="13">
        <v>0.4201388888888889</v>
      </c>
      <c r="J12" s="1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>
      <c r="A13" s="9">
        <v>2.0</v>
      </c>
      <c r="B13" s="10">
        <v>45061.0</v>
      </c>
      <c r="C13" s="9" t="s">
        <v>15</v>
      </c>
      <c r="D13" s="9" t="s">
        <v>16</v>
      </c>
      <c r="E13" s="9">
        <v>11.0</v>
      </c>
      <c r="F13" s="11" t="s">
        <v>12</v>
      </c>
      <c r="G13" s="12">
        <v>9742.0</v>
      </c>
      <c r="H13" s="12">
        <v>27029.0</v>
      </c>
      <c r="I13" s="13">
        <v>0.6263888888888889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>
      <c r="A14" s="9">
        <v>2.0</v>
      </c>
      <c r="B14" s="10">
        <v>45061.0</v>
      </c>
      <c r="C14" s="9" t="s">
        <v>15</v>
      </c>
      <c r="D14" s="9" t="s">
        <v>16</v>
      </c>
      <c r="E14" s="9">
        <v>12.0</v>
      </c>
      <c r="F14" s="11" t="s">
        <v>13</v>
      </c>
      <c r="G14" s="12">
        <v>9742.0</v>
      </c>
      <c r="H14" s="12">
        <v>27029.0</v>
      </c>
      <c r="I14" s="13">
        <v>0.6263888888888889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>
      <c r="A15" s="9">
        <v>2.0</v>
      </c>
      <c r="B15" s="10">
        <v>45062.0</v>
      </c>
      <c r="C15" s="9" t="s">
        <v>17</v>
      </c>
      <c r="D15" s="9" t="s">
        <v>16</v>
      </c>
      <c r="E15" s="9">
        <v>13.0</v>
      </c>
      <c r="F15" s="11" t="s">
        <v>12</v>
      </c>
      <c r="G15" s="12">
        <v>15798.0</v>
      </c>
      <c r="H15" s="12">
        <v>32416.0</v>
      </c>
      <c r="I15" s="13">
        <v>0.7534722222222222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>
      <c r="A16" s="9">
        <v>2.0</v>
      </c>
      <c r="B16" s="10">
        <v>45062.0</v>
      </c>
      <c r="C16" s="9" t="s">
        <v>17</v>
      </c>
      <c r="D16" s="9" t="s">
        <v>16</v>
      </c>
      <c r="E16" s="9">
        <v>14.0</v>
      </c>
      <c r="F16" s="11" t="s">
        <v>13</v>
      </c>
      <c r="G16" s="12">
        <v>15798.0</v>
      </c>
      <c r="H16" s="12">
        <v>32416.0</v>
      </c>
      <c r="I16" s="13">
        <v>0.7534722222222222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>
      <c r="A17" s="20">
        <v>2.0</v>
      </c>
      <c r="B17" s="21">
        <v>45062.0</v>
      </c>
      <c r="C17" s="22" t="s">
        <v>17</v>
      </c>
      <c r="D17" s="22" t="s">
        <v>16</v>
      </c>
      <c r="E17" s="23">
        <v>15.0</v>
      </c>
      <c r="F17" s="11" t="s">
        <v>18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>
      <c r="A18" s="24">
        <v>2.0</v>
      </c>
      <c r="B18" s="25">
        <v>45062.0</v>
      </c>
      <c r="C18" s="26" t="s">
        <v>17</v>
      </c>
      <c r="D18" s="26" t="s">
        <v>16</v>
      </c>
      <c r="E18" s="27">
        <v>16.0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>
      <c r="A19" s="24">
        <v>2.0</v>
      </c>
      <c r="B19" s="25">
        <v>45062.0</v>
      </c>
      <c r="C19" s="26" t="s">
        <v>17</v>
      </c>
      <c r="D19" s="26" t="s">
        <v>16</v>
      </c>
      <c r="E19" s="27">
        <v>17.0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>
      <c r="A20" s="24">
        <v>2.0</v>
      </c>
      <c r="B20" s="25">
        <v>45062.0</v>
      </c>
      <c r="C20" s="26" t="s">
        <v>17</v>
      </c>
      <c r="D20" s="26" t="s">
        <v>16</v>
      </c>
      <c r="E20" s="27">
        <v>18.0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>
      <c r="A21" s="24">
        <v>2.0</v>
      </c>
      <c r="B21" s="25">
        <v>45062.0</v>
      </c>
      <c r="C21" s="26" t="s">
        <v>17</v>
      </c>
      <c r="D21" s="26" t="s">
        <v>16</v>
      </c>
      <c r="E21" s="27">
        <v>19.0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>
      <c r="A22" s="28">
        <v>2.0</v>
      </c>
      <c r="B22" s="29">
        <v>45062.0</v>
      </c>
      <c r="C22" s="30" t="s">
        <v>17</v>
      </c>
      <c r="D22" s="30" t="s">
        <v>16</v>
      </c>
      <c r="E22" s="31">
        <v>20.0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>
      <c r="A23" s="4"/>
      <c r="B23" s="32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>
      <c r="A24" s="1" t="s">
        <v>19</v>
      </c>
      <c r="B24" s="2"/>
      <c r="C24" s="2"/>
      <c r="D24" s="2"/>
      <c r="E24" s="2"/>
      <c r="F24" s="2"/>
      <c r="G24" s="2"/>
      <c r="H24" s="2"/>
      <c r="I24" s="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>
      <c r="A25" s="5" t="s">
        <v>1</v>
      </c>
      <c r="B25" s="6" t="s">
        <v>2</v>
      </c>
      <c r="C25" s="6" t="s">
        <v>3</v>
      </c>
      <c r="D25" s="6" t="s">
        <v>4</v>
      </c>
      <c r="E25" s="6" t="s">
        <v>5</v>
      </c>
      <c r="F25" s="6" t="s">
        <v>6</v>
      </c>
      <c r="G25" s="33" t="s">
        <v>7</v>
      </c>
      <c r="H25" s="8" t="s">
        <v>8</v>
      </c>
      <c r="I25" s="8" t="s">
        <v>9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>
      <c r="A26" s="9">
        <v>3.0</v>
      </c>
      <c r="B26" s="10">
        <v>45099.0</v>
      </c>
      <c r="C26" s="9" t="s">
        <v>10</v>
      </c>
      <c r="D26" s="9" t="s">
        <v>16</v>
      </c>
      <c r="E26" s="9">
        <v>1.0</v>
      </c>
      <c r="F26" s="11" t="s">
        <v>12</v>
      </c>
      <c r="G26" s="12">
        <v>13485.0</v>
      </c>
      <c r="H26" s="12">
        <v>32085.0</v>
      </c>
      <c r="I26" s="13">
        <v>0.7423611111111111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>
      <c r="A27" s="9">
        <v>3.0</v>
      </c>
      <c r="B27" s="10">
        <v>45099.0</v>
      </c>
      <c r="C27" s="9" t="s">
        <v>10</v>
      </c>
      <c r="D27" s="9" t="s">
        <v>16</v>
      </c>
      <c r="E27" s="9">
        <v>2.0</v>
      </c>
      <c r="F27" s="11" t="s">
        <v>13</v>
      </c>
      <c r="G27" s="12">
        <v>13485.0</v>
      </c>
      <c r="H27" s="12">
        <v>32085.0</v>
      </c>
      <c r="I27" s="13">
        <v>0.7423611111111111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>
      <c r="A28" s="9">
        <v>3.0</v>
      </c>
      <c r="B28" s="10">
        <v>45099.0</v>
      </c>
      <c r="C28" s="9" t="s">
        <v>10</v>
      </c>
      <c r="D28" s="9" t="s">
        <v>16</v>
      </c>
      <c r="E28" s="9">
        <v>3.0</v>
      </c>
      <c r="F28" s="11" t="s">
        <v>12</v>
      </c>
      <c r="G28" s="12">
        <v>9249.0</v>
      </c>
      <c r="H28" s="12">
        <v>28916.0</v>
      </c>
      <c r="I28" s="13">
        <v>0.66875</v>
      </c>
      <c r="J28" s="34" t="s">
        <v>20</v>
      </c>
      <c r="M28" s="4"/>
      <c r="N28" s="4"/>
      <c r="O28" s="4"/>
      <c r="P28" s="4"/>
      <c r="Q28" s="4"/>
      <c r="R28" s="4"/>
      <c r="S28" s="4"/>
      <c r="T28" s="4"/>
      <c r="U28" s="4"/>
      <c r="V28" s="4"/>
    </row>
    <row r="29">
      <c r="A29" s="9">
        <v>3.0</v>
      </c>
      <c r="B29" s="10">
        <v>45099.0</v>
      </c>
      <c r="C29" s="9" t="s">
        <v>10</v>
      </c>
      <c r="D29" s="9" t="s">
        <v>16</v>
      </c>
      <c r="E29" s="9">
        <v>4.0</v>
      </c>
      <c r="F29" s="11" t="s">
        <v>12</v>
      </c>
      <c r="G29" s="12">
        <v>9249.0</v>
      </c>
      <c r="H29" s="12">
        <v>28916.0</v>
      </c>
      <c r="I29" s="13">
        <v>0.66875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>
      <c r="A30" s="9">
        <v>3.0</v>
      </c>
      <c r="B30" s="10">
        <v>45099.0</v>
      </c>
      <c r="C30" s="9" t="s">
        <v>10</v>
      </c>
      <c r="D30" s="9" t="s">
        <v>16</v>
      </c>
      <c r="E30" s="9">
        <v>5.0</v>
      </c>
      <c r="F30" s="11" t="s">
        <v>12</v>
      </c>
      <c r="G30" s="12">
        <v>9738.0</v>
      </c>
      <c r="H30" s="12">
        <v>27262.0</v>
      </c>
      <c r="I30" s="13">
        <v>0.6319444444444444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>
      <c r="A31" s="9">
        <v>3.0</v>
      </c>
      <c r="B31" s="10">
        <v>45099.0</v>
      </c>
      <c r="C31" s="9" t="s">
        <v>10</v>
      </c>
      <c r="D31" s="9" t="s">
        <v>16</v>
      </c>
      <c r="E31" s="9">
        <v>6.0</v>
      </c>
      <c r="F31" s="11" t="s">
        <v>12</v>
      </c>
      <c r="G31" s="12">
        <v>9738.0</v>
      </c>
      <c r="H31" s="12">
        <v>27262.0</v>
      </c>
      <c r="I31" s="13">
        <v>0.6319444444444444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>
      <c r="A32" s="9">
        <v>3.0</v>
      </c>
      <c r="B32" s="10">
        <v>45099.0</v>
      </c>
      <c r="C32" s="9" t="s">
        <v>10</v>
      </c>
      <c r="D32" s="9" t="s">
        <v>16</v>
      </c>
      <c r="E32" s="9">
        <v>7.0</v>
      </c>
      <c r="F32" s="11" t="s">
        <v>12</v>
      </c>
      <c r="G32" s="12">
        <v>9466.0</v>
      </c>
      <c r="H32" s="12">
        <v>27064.0</v>
      </c>
      <c r="I32" s="13">
        <v>0.6263888888888889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>
      <c r="A33" s="9">
        <v>3.0</v>
      </c>
      <c r="B33" s="10">
        <v>45099.0</v>
      </c>
      <c r="C33" s="9" t="s">
        <v>10</v>
      </c>
      <c r="D33" s="9" t="s">
        <v>16</v>
      </c>
      <c r="E33" s="9">
        <v>8.0</v>
      </c>
      <c r="F33" s="11" t="s">
        <v>12</v>
      </c>
      <c r="G33" s="12">
        <v>9466.0</v>
      </c>
      <c r="H33" s="12">
        <v>27064.0</v>
      </c>
      <c r="I33" s="13">
        <v>0.6263888888888889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>
      <c r="A34" s="9">
        <v>3.0</v>
      </c>
      <c r="B34" s="10">
        <v>45099.0</v>
      </c>
      <c r="C34" s="9" t="s">
        <v>10</v>
      </c>
      <c r="D34" s="9" t="s">
        <v>16</v>
      </c>
      <c r="E34" s="9">
        <v>9.0</v>
      </c>
      <c r="F34" s="11" t="s">
        <v>12</v>
      </c>
      <c r="G34" s="12">
        <v>10475.0</v>
      </c>
      <c r="H34" s="12">
        <v>26960.0</v>
      </c>
      <c r="I34" s="13">
        <v>0.6256944444444444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>
      <c r="A35" s="9">
        <v>3.0</v>
      </c>
      <c r="B35" s="10">
        <v>45099.0</v>
      </c>
      <c r="C35" s="9" t="s">
        <v>10</v>
      </c>
      <c r="D35" s="9" t="s">
        <v>16</v>
      </c>
      <c r="E35" s="9">
        <v>10.0</v>
      </c>
      <c r="F35" s="11" t="s">
        <v>12</v>
      </c>
      <c r="G35" s="12">
        <v>10475.0</v>
      </c>
      <c r="H35" s="12">
        <v>26960.0</v>
      </c>
      <c r="I35" s="13">
        <v>0.6256944444444444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>
      <c r="A36" s="9">
        <v>3.0</v>
      </c>
      <c r="B36" s="10">
        <v>45099.0</v>
      </c>
      <c r="C36" s="9" t="s">
        <v>10</v>
      </c>
      <c r="D36" s="9" t="s">
        <v>16</v>
      </c>
      <c r="E36" s="9">
        <v>11.0</v>
      </c>
      <c r="F36" s="11" t="s">
        <v>12</v>
      </c>
      <c r="G36" s="12">
        <v>9043.0</v>
      </c>
      <c r="H36" s="12">
        <v>36631.0</v>
      </c>
      <c r="I36" s="13">
        <v>0.8486111111111111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>
      <c r="A37" s="9">
        <v>3.0</v>
      </c>
      <c r="B37" s="10">
        <v>45099.0</v>
      </c>
      <c r="C37" s="9" t="s">
        <v>10</v>
      </c>
      <c r="D37" s="9" t="s">
        <v>16</v>
      </c>
      <c r="E37" s="9">
        <v>12.0</v>
      </c>
      <c r="F37" s="11" t="s">
        <v>12</v>
      </c>
      <c r="G37" s="12">
        <v>9043.0</v>
      </c>
      <c r="H37" s="12">
        <v>36631.0</v>
      </c>
      <c r="I37" s="13">
        <v>0.8486111111111111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>
      <c r="A38" s="9">
        <v>3.0</v>
      </c>
      <c r="B38" s="10">
        <v>45107.0</v>
      </c>
      <c r="C38" s="9" t="s">
        <v>21</v>
      </c>
      <c r="D38" s="9" t="s">
        <v>16</v>
      </c>
      <c r="E38" s="9">
        <v>13.0</v>
      </c>
      <c r="F38" s="11" t="s">
        <v>12</v>
      </c>
      <c r="G38" s="12">
        <v>9096.0</v>
      </c>
      <c r="H38" s="12">
        <v>27030.0</v>
      </c>
      <c r="I38" s="13">
        <v>0.625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>
      <c r="A39" s="9">
        <v>3.0</v>
      </c>
      <c r="B39" s="10">
        <v>45107.0</v>
      </c>
      <c r="C39" s="9" t="s">
        <v>21</v>
      </c>
      <c r="D39" s="9" t="s">
        <v>16</v>
      </c>
      <c r="E39" s="9">
        <v>14.0</v>
      </c>
      <c r="F39" s="11" t="s">
        <v>12</v>
      </c>
      <c r="G39" s="12">
        <v>9096.0</v>
      </c>
      <c r="H39" s="12">
        <v>27030.0</v>
      </c>
      <c r="I39" s="13">
        <v>0.625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>
      <c r="A40" s="9">
        <v>3.0</v>
      </c>
      <c r="B40" s="10">
        <v>45107.0</v>
      </c>
      <c r="C40" s="9" t="s">
        <v>21</v>
      </c>
      <c r="D40" s="9" t="s">
        <v>16</v>
      </c>
      <c r="E40" s="9">
        <v>15.0</v>
      </c>
      <c r="F40" s="11" t="s">
        <v>12</v>
      </c>
      <c r="G40" s="12">
        <v>9007.0</v>
      </c>
      <c r="H40" s="12">
        <v>29534.0</v>
      </c>
      <c r="I40" s="13">
        <v>0.6840277777777778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>
      <c r="A41" s="9">
        <v>3.0</v>
      </c>
      <c r="B41" s="10">
        <v>45107.0</v>
      </c>
      <c r="C41" s="9" t="s">
        <v>21</v>
      </c>
      <c r="D41" s="9" t="s">
        <v>16</v>
      </c>
      <c r="E41" s="9">
        <v>16.0</v>
      </c>
      <c r="F41" s="11" t="s">
        <v>12</v>
      </c>
      <c r="G41" s="12">
        <v>9007.0</v>
      </c>
      <c r="H41" s="12">
        <v>29534.0</v>
      </c>
      <c r="I41" s="13">
        <v>0.6840277777777778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>
      <c r="A42" s="9">
        <v>3.0</v>
      </c>
      <c r="B42" s="10">
        <v>45112.0</v>
      </c>
      <c r="C42" s="9">
        <v>21.0</v>
      </c>
      <c r="D42" s="9" t="s">
        <v>16</v>
      </c>
      <c r="E42" s="9">
        <v>17.0</v>
      </c>
      <c r="F42" s="11" t="s">
        <v>12</v>
      </c>
      <c r="G42" s="12">
        <v>9194.0</v>
      </c>
      <c r="H42" s="12">
        <v>27036.0</v>
      </c>
      <c r="I42" s="13">
        <v>0.6256944444444444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>
      <c r="A43" s="9">
        <v>3.0</v>
      </c>
      <c r="B43" s="10">
        <v>45112.0</v>
      </c>
      <c r="C43" s="9">
        <v>21.0</v>
      </c>
      <c r="D43" s="9" t="s">
        <v>16</v>
      </c>
      <c r="E43" s="9">
        <v>18.0</v>
      </c>
      <c r="F43" s="11" t="s">
        <v>12</v>
      </c>
      <c r="G43" s="12">
        <v>9194.0</v>
      </c>
      <c r="H43" s="12">
        <v>27036.0</v>
      </c>
      <c r="I43" s="13">
        <v>0.6256944444444444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>
      <c r="A44" s="9">
        <v>3.0</v>
      </c>
      <c r="B44" s="10">
        <v>45112.0</v>
      </c>
      <c r="C44" s="9">
        <v>21.0</v>
      </c>
      <c r="D44" s="9" t="s">
        <v>16</v>
      </c>
      <c r="E44" s="9">
        <v>19.0</v>
      </c>
      <c r="F44" s="11" t="s">
        <v>12</v>
      </c>
      <c r="G44" s="12">
        <v>9590.0</v>
      </c>
      <c r="H44" s="12">
        <v>27109.0</v>
      </c>
      <c r="I44" s="13">
        <v>0.6270833333333333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>
      <c r="A45" s="9">
        <v>3.0</v>
      </c>
      <c r="B45" s="10">
        <v>45112.0</v>
      </c>
      <c r="C45" s="9">
        <v>21.0</v>
      </c>
      <c r="D45" s="9" t="s">
        <v>16</v>
      </c>
      <c r="E45" s="9">
        <v>20.0</v>
      </c>
      <c r="F45" s="11" t="s">
        <v>12</v>
      </c>
      <c r="G45" s="12">
        <v>9590.0</v>
      </c>
      <c r="H45" s="12">
        <v>27109.0</v>
      </c>
      <c r="I45" s="13">
        <v>0.6270833333333333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>
      <c r="A46" s="9">
        <v>3.0</v>
      </c>
      <c r="B46" s="10">
        <v>45114.0</v>
      </c>
      <c r="C46" s="9">
        <v>23.0</v>
      </c>
      <c r="D46" s="9" t="s">
        <v>16</v>
      </c>
      <c r="E46" s="9">
        <v>21.0</v>
      </c>
      <c r="F46" s="11" t="s">
        <v>12</v>
      </c>
      <c r="G46" s="12">
        <v>9862.0</v>
      </c>
      <c r="H46" s="12">
        <v>26966.0</v>
      </c>
      <c r="I46" s="13">
        <v>0.625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>
      <c r="A47" s="9">
        <v>3.0</v>
      </c>
      <c r="B47" s="10">
        <v>45114.0</v>
      </c>
      <c r="C47" s="9">
        <v>23.0</v>
      </c>
      <c r="D47" s="9" t="s">
        <v>16</v>
      </c>
      <c r="E47" s="9">
        <v>22.0</v>
      </c>
      <c r="F47" s="11" t="s">
        <v>12</v>
      </c>
      <c r="G47" s="12">
        <v>9862.0</v>
      </c>
      <c r="H47" s="12">
        <v>26966.0</v>
      </c>
      <c r="I47" s="13">
        <v>0.625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>
      <c r="A48" s="9">
        <v>3.0</v>
      </c>
      <c r="B48" s="10">
        <v>45114.0</v>
      </c>
      <c r="C48" s="9">
        <v>23.0</v>
      </c>
      <c r="D48" s="9" t="s">
        <v>16</v>
      </c>
      <c r="E48" s="9">
        <v>23.0</v>
      </c>
      <c r="F48" s="11" t="s">
        <v>12</v>
      </c>
      <c r="G48" s="12">
        <v>9073.0</v>
      </c>
      <c r="H48" s="12">
        <v>26967.0</v>
      </c>
      <c r="I48" s="13">
        <v>0.625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>
      <c r="A49" s="9">
        <v>3.0</v>
      </c>
      <c r="B49" s="10">
        <v>45114.0</v>
      </c>
      <c r="C49" s="9">
        <v>23.0</v>
      </c>
      <c r="D49" s="9" t="s">
        <v>16</v>
      </c>
      <c r="E49" s="9">
        <v>24.0</v>
      </c>
      <c r="F49" s="11" t="s">
        <v>12</v>
      </c>
      <c r="G49" s="12">
        <v>9073.0</v>
      </c>
      <c r="H49" s="12">
        <v>26967.0</v>
      </c>
      <c r="I49" s="13">
        <v>0.625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>
      <c r="A50" s="9">
        <v>3.0</v>
      </c>
      <c r="B50" s="10">
        <v>45114.0</v>
      </c>
      <c r="C50" s="9">
        <v>23.0</v>
      </c>
      <c r="D50" s="9" t="s">
        <v>16</v>
      </c>
      <c r="E50" s="9">
        <v>25.0</v>
      </c>
      <c r="F50" s="11" t="s">
        <v>12</v>
      </c>
      <c r="G50" s="12">
        <v>12344.0</v>
      </c>
      <c r="H50" s="12">
        <v>30929.0</v>
      </c>
      <c r="I50" s="13">
        <v>0.7152777777777778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>
      <c r="A51" s="9">
        <v>3.0</v>
      </c>
      <c r="B51" s="10">
        <v>45114.0</v>
      </c>
      <c r="C51" s="9">
        <v>23.0</v>
      </c>
      <c r="D51" s="9" t="s">
        <v>16</v>
      </c>
      <c r="E51" s="9">
        <v>26.0</v>
      </c>
      <c r="F51" s="11" t="s">
        <v>12</v>
      </c>
      <c r="G51" s="12">
        <v>12344.0</v>
      </c>
      <c r="H51" s="12">
        <v>30929.0</v>
      </c>
      <c r="I51" s="13">
        <v>0.7152777777777778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>
      <c r="A52" s="9">
        <v>3.0</v>
      </c>
      <c r="B52" s="10">
        <v>45121.0</v>
      </c>
      <c r="C52" s="9">
        <v>30.0</v>
      </c>
      <c r="D52" s="9" t="s">
        <v>16</v>
      </c>
      <c r="E52" s="9">
        <v>27.0</v>
      </c>
      <c r="F52" s="11" t="s">
        <v>12</v>
      </c>
      <c r="G52" s="12">
        <v>9077.0</v>
      </c>
      <c r="H52" s="12">
        <v>27017.0</v>
      </c>
      <c r="I52" s="13">
        <v>0.625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>
      <c r="A53" s="9">
        <v>3.0</v>
      </c>
      <c r="B53" s="10">
        <v>45121.0</v>
      </c>
      <c r="C53" s="9">
        <v>30.0</v>
      </c>
      <c r="D53" s="9" t="s">
        <v>16</v>
      </c>
      <c r="E53" s="9">
        <v>28.0</v>
      </c>
      <c r="F53" s="11" t="s">
        <v>12</v>
      </c>
      <c r="G53" s="12">
        <v>9077.0</v>
      </c>
      <c r="H53" s="12">
        <v>27017.0</v>
      </c>
      <c r="I53" s="13">
        <v>0.625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>
      <c r="A54" s="9">
        <v>3.0</v>
      </c>
      <c r="B54" s="10">
        <v>45121.0</v>
      </c>
      <c r="C54" s="9">
        <v>30.0</v>
      </c>
      <c r="D54" s="9" t="s">
        <v>16</v>
      </c>
      <c r="E54" s="9">
        <v>29.0</v>
      </c>
      <c r="F54" s="11" t="s">
        <v>12</v>
      </c>
      <c r="G54" s="12">
        <v>9025.0</v>
      </c>
      <c r="H54" s="12">
        <v>27031.0</v>
      </c>
      <c r="I54" s="13">
        <v>0.6256944444444444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>
      <c r="A55" s="9">
        <v>3.0</v>
      </c>
      <c r="B55" s="10">
        <v>45121.0</v>
      </c>
      <c r="C55" s="9">
        <v>30.0</v>
      </c>
      <c r="D55" s="9" t="s">
        <v>16</v>
      </c>
      <c r="E55" s="9">
        <v>30.0</v>
      </c>
      <c r="F55" s="11" t="s">
        <v>12</v>
      </c>
      <c r="G55" s="12">
        <v>9025.0</v>
      </c>
      <c r="H55" s="12">
        <v>27031.0</v>
      </c>
      <c r="I55" s="13">
        <v>0.6256944444444444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>
      <c r="A56" s="9">
        <v>3.0</v>
      </c>
      <c r="B56" s="10">
        <v>45121.0</v>
      </c>
      <c r="C56" s="9">
        <v>30.0</v>
      </c>
      <c r="D56" s="9" t="s">
        <v>16</v>
      </c>
      <c r="E56" s="9">
        <v>31.0</v>
      </c>
      <c r="F56" s="11" t="s">
        <v>12</v>
      </c>
      <c r="G56" s="12">
        <v>9099.0</v>
      </c>
      <c r="H56" s="12">
        <v>27232.0</v>
      </c>
      <c r="I56" s="13">
        <v>0.6298611111111111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>
      <c r="A57" s="9">
        <v>3.0</v>
      </c>
      <c r="B57" s="10">
        <v>45121.0</v>
      </c>
      <c r="C57" s="9">
        <v>30.0</v>
      </c>
      <c r="D57" s="9" t="s">
        <v>16</v>
      </c>
      <c r="E57" s="9">
        <v>32.0</v>
      </c>
      <c r="F57" s="11" t="s">
        <v>12</v>
      </c>
      <c r="G57" s="12">
        <v>9099.0</v>
      </c>
      <c r="H57" s="12">
        <v>27232.0</v>
      </c>
      <c r="I57" s="13">
        <v>0.6298611111111111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>
      <c r="A58" s="9">
        <v>3.0</v>
      </c>
      <c r="B58" s="10">
        <v>45121.0</v>
      </c>
      <c r="C58" s="9">
        <v>30.0</v>
      </c>
      <c r="D58" s="9" t="s">
        <v>16</v>
      </c>
      <c r="E58" s="9">
        <v>33.0</v>
      </c>
      <c r="F58" s="11" t="s">
        <v>12</v>
      </c>
      <c r="G58" s="12">
        <v>14285.0</v>
      </c>
      <c r="H58" s="12">
        <v>30945.0</v>
      </c>
      <c r="I58" s="13">
        <v>0.7159722222222222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>
      <c r="A59" s="9">
        <v>3.0</v>
      </c>
      <c r="B59" s="10">
        <v>45121.0</v>
      </c>
      <c r="C59" s="9">
        <v>30.0</v>
      </c>
      <c r="D59" s="9" t="s">
        <v>16</v>
      </c>
      <c r="E59" s="9">
        <v>34.0</v>
      </c>
      <c r="F59" s="11" t="s">
        <v>12</v>
      </c>
      <c r="G59" s="12">
        <v>14285.0</v>
      </c>
      <c r="H59" s="12">
        <v>30945.0</v>
      </c>
      <c r="I59" s="13">
        <v>0.7159722222222222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>
      <c r="A62" s="1" t="s">
        <v>22</v>
      </c>
      <c r="B62" s="2"/>
      <c r="C62" s="2"/>
      <c r="D62" s="2"/>
      <c r="E62" s="2"/>
      <c r="F62" s="2"/>
      <c r="G62" s="2"/>
      <c r="H62" s="2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>
      <c r="A63" s="5" t="s">
        <v>1</v>
      </c>
      <c r="B63" s="6" t="s">
        <v>2</v>
      </c>
      <c r="C63" s="6" t="s">
        <v>23</v>
      </c>
      <c r="D63" s="6" t="s">
        <v>4</v>
      </c>
      <c r="E63" s="6" t="s">
        <v>5</v>
      </c>
      <c r="F63" s="6" t="s">
        <v>6</v>
      </c>
      <c r="G63" s="33" t="s">
        <v>7</v>
      </c>
      <c r="H63" s="8" t="s">
        <v>8</v>
      </c>
      <c r="I63" s="8" t="s">
        <v>9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>
      <c r="A64" s="9">
        <v>4.0</v>
      </c>
      <c r="B64" s="35">
        <v>45226.0</v>
      </c>
      <c r="C64" s="9">
        <v>8.0</v>
      </c>
      <c r="D64" s="9" t="s">
        <v>16</v>
      </c>
      <c r="E64" s="9">
        <v>1.0</v>
      </c>
      <c r="F64" s="11" t="s">
        <v>12</v>
      </c>
      <c r="G64" s="12">
        <v>9010.0</v>
      </c>
      <c r="H64" s="12">
        <v>26999.0</v>
      </c>
      <c r="I64" s="13">
        <v>0.625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>
      <c r="A65" s="9">
        <v>4.0</v>
      </c>
      <c r="B65" s="35">
        <v>45226.0</v>
      </c>
      <c r="C65" s="9">
        <v>8.0</v>
      </c>
      <c r="D65" s="9" t="s">
        <v>16</v>
      </c>
      <c r="E65" s="9">
        <v>2.0</v>
      </c>
      <c r="F65" s="11" t="s">
        <v>12</v>
      </c>
      <c r="G65" s="12">
        <v>9010.0</v>
      </c>
      <c r="H65" s="12">
        <v>26999.0</v>
      </c>
      <c r="I65" s="13">
        <v>0.625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>
      <c r="A66" s="9">
        <v>4.0</v>
      </c>
      <c r="B66" s="35">
        <v>45226.0</v>
      </c>
      <c r="C66" s="9">
        <v>8.0</v>
      </c>
      <c r="D66" s="9" t="s">
        <v>16</v>
      </c>
      <c r="E66" s="9">
        <v>3.0</v>
      </c>
      <c r="F66" s="11" t="s">
        <v>12</v>
      </c>
      <c r="G66" s="12">
        <v>9107.0</v>
      </c>
      <c r="H66" s="12">
        <v>27062.0</v>
      </c>
      <c r="I66" s="13">
        <v>0.6263888888888889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>
      <c r="A67" s="9">
        <v>4.0</v>
      </c>
      <c r="B67" s="35">
        <v>45226.0</v>
      </c>
      <c r="C67" s="9">
        <v>8.0</v>
      </c>
      <c r="D67" s="9" t="s">
        <v>16</v>
      </c>
      <c r="E67" s="9">
        <v>4.0</v>
      </c>
      <c r="F67" s="11" t="s">
        <v>12</v>
      </c>
      <c r="G67" s="12">
        <v>9107.0</v>
      </c>
      <c r="H67" s="12">
        <v>27062.0</v>
      </c>
      <c r="I67" s="13">
        <v>0.6263888888888889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>
      <c r="A68" s="9">
        <v>4.0</v>
      </c>
      <c r="B68" s="35">
        <v>45232.0</v>
      </c>
      <c r="C68" s="9">
        <v>14.0</v>
      </c>
      <c r="D68" s="9" t="s">
        <v>16</v>
      </c>
      <c r="E68" s="9">
        <v>5.0</v>
      </c>
      <c r="F68" s="11" t="s">
        <v>12</v>
      </c>
      <c r="G68" s="12">
        <v>8994.0</v>
      </c>
      <c r="H68" s="12">
        <v>26945.0</v>
      </c>
      <c r="I68" s="13">
        <v>0.625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>
      <c r="A69" s="15">
        <v>4.0</v>
      </c>
      <c r="B69" s="36">
        <v>45232.0</v>
      </c>
      <c r="C69" s="17">
        <v>14.0</v>
      </c>
      <c r="D69" s="17" t="s">
        <v>16</v>
      </c>
      <c r="E69" s="17">
        <v>6.0</v>
      </c>
      <c r="F69" s="18" t="s">
        <v>12</v>
      </c>
      <c r="G69" s="12">
        <v>8994.0</v>
      </c>
      <c r="H69" s="12">
        <v>26945.0</v>
      </c>
      <c r="I69" s="13">
        <v>0.625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>
      <c r="A70" s="9">
        <v>4.0</v>
      </c>
      <c r="B70" s="35">
        <v>45232.0</v>
      </c>
      <c r="C70" s="9">
        <v>14.0</v>
      </c>
      <c r="D70" s="9" t="s">
        <v>16</v>
      </c>
      <c r="E70" s="9">
        <v>7.0</v>
      </c>
      <c r="F70" s="11" t="s">
        <v>12</v>
      </c>
      <c r="G70" s="12">
        <v>9009.0</v>
      </c>
      <c r="H70" s="12">
        <v>26979.0</v>
      </c>
      <c r="I70" s="13">
        <v>0.625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>
      <c r="A71" s="9">
        <v>4.0</v>
      </c>
      <c r="B71" s="35">
        <v>45232.0</v>
      </c>
      <c r="C71" s="9">
        <v>14.0</v>
      </c>
      <c r="D71" s="9" t="s">
        <v>16</v>
      </c>
      <c r="E71" s="9">
        <v>8.0</v>
      </c>
      <c r="F71" s="11" t="s">
        <v>12</v>
      </c>
      <c r="G71" s="12">
        <v>9009.0</v>
      </c>
      <c r="H71" s="12">
        <v>26979.0</v>
      </c>
      <c r="I71" s="13">
        <v>0.625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>
      <c r="A72" s="9">
        <v>4.0</v>
      </c>
      <c r="B72" s="35">
        <v>45232.0</v>
      </c>
      <c r="C72" s="9">
        <v>14.0</v>
      </c>
      <c r="D72" s="9" t="s">
        <v>16</v>
      </c>
      <c r="E72" s="9">
        <v>9.0</v>
      </c>
      <c r="F72" s="11" t="s">
        <v>12</v>
      </c>
      <c r="G72" s="12">
        <v>9015.0</v>
      </c>
      <c r="H72" s="12">
        <v>26998.0</v>
      </c>
      <c r="I72" s="13">
        <v>0.625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>
      <c r="A73" s="9">
        <v>4.0</v>
      </c>
      <c r="B73" s="35">
        <v>45232.0</v>
      </c>
      <c r="C73" s="9">
        <v>14.0</v>
      </c>
      <c r="D73" s="9" t="s">
        <v>16</v>
      </c>
      <c r="E73" s="9">
        <v>10.0</v>
      </c>
      <c r="F73" s="11" t="s">
        <v>12</v>
      </c>
      <c r="G73" s="12">
        <v>9015.0</v>
      </c>
      <c r="H73" s="12">
        <v>26998.0</v>
      </c>
      <c r="I73" s="13">
        <v>0.625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>
      <c r="A74" s="9">
        <v>4.0</v>
      </c>
      <c r="B74" s="35">
        <v>45236.0</v>
      </c>
      <c r="C74" s="9">
        <v>18.0</v>
      </c>
      <c r="D74" s="9" t="s">
        <v>16</v>
      </c>
      <c r="E74" s="9">
        <v>11.0</v>
      </c>
      <c r="F74" s="11" t="s">
        <v>12</v>
      </c>
      <c r="G74" s="12">
        <v>9007.0</v>
      </c>
      <c r="H74" s="12">
        <v>27003.0</v>
      </c>
      <c r="I74" s="13">
        <v>0.6256944444444444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>
      <c r="A75" s="9">
        <v>4.0</v>
      </c>
      <c r="B75" s="35">
        <v>45240.0</v>
      </c>
      <c r="C75" s="9">
        <v>22.0</v>
      </c>
      <c r="D75" s="9" t="s">
        <v>16</v>
      </c>
      <c r="E75" s="9">
        <v>12.0</v>
      </c>
      <c r="F75" s="11" t="s">
        <v>12</v>
      </c>
      <c r="G75" s="12">
        <v>18275.0</v>
      </c>
      <c r="H75" s="12">
        <v>53987.0</v>
      </c>
      <c r="I75" s="13">
        <v>0.6298611111111111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>
      <c r="A77" s="37" t="s">
        <v>24</v>
      </c>
      <c r="B77" s="2"/>
      <c r="C77" s="2"/>
      <c r="D77" s="2"/>
      <c r="E77" s="2"/>
      <c r="F77" s="2"/>
      <c r="G77" s="2"/>
      <c r="H77" s="2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>
      <c r="A78" s="5" t="s">
        <v>1</v>
      </c>
      <c r="B78" s="6" t="s">
        <v>2</v>
      </c>
      <c r="C78" s="38" t="s">
        <v>23</v>
      </c>
      <c r="D78" s="6" t="s">
        <v>4</v>
      </c>
      <c r="E78" s="6" t="s">
        <v>5</v>
      </c>
      <c r="F78" s="6" t="s">
        <v>6</v>
      </c>
      <c r="G78" s="33" t="s">
        <v>7</v>
      </c>
      <c r="H78" s="8" t="s">
        <v>8</v>
      </c>
      <c r="I78" s="8" t="s">
        <v>9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>
      <c r="A79" s="12">
        <v>5.0</v>
      </c>
      <c r="B79" s="39">
        <v>45398.0</v>
      </c>
      <c r="C79" s="12">
        <v>11.0</v>
      </c>
      <c r="D79" s="9" t="s">
        <v>16</v>
      </c>
      <c r="E79" s="12">
        <v>1.0</v>
      </c>
      <c r="F79" s="11" t="s">
        <v>12</v>
      </c>
      <c r="G79" s="12">
        <v>8809.0</v>
      </c>
      <c r="H79" s="12">
        <v>26470.0</v>
      </c>
      <c r="I79" s="13">
        <v>0.625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>
      <c r="A80" s="40">
        <v>5.0</v>
      </c>
      <c r="B80" s="41">
        <v>45398.0</v>
      </c>
      <c r="C80" s="40">
        <v>11.0</v>
      </c>
      <c r="D80" s="42" t="s">
        <v>16</v>
      </c>
      <c r="E80" s="40">
        <v>2.0</v>
      </c>
      <c r="F80" s="43" t="s">
        <v>12</v>
      </c>
      <c r="G80" s="40">
        <v>8809.0</v>
      </c>
      <c r="H80" s="40">
        <v>26470.0</v>
      </c>
      <c r="I80" s="44">
        <v>0.625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>
      <c r="A81" s="12">
        <v>5.0</v>
      </c>
      <c r="B81" s="45">
        <v>45404.0</v>
      </c>
      <c r="C81" s="12">
        <v>17.0</v>
      </c>
      <c r="D81" s="9" t="s">
        <v>16</v>
      </c>
      <c r="E81" s="12">
        <v>3.0</v>
      </c>
      <c r="F81" s="11" t="s">
        <v>12</v>
      </c>
      <c r="G81" s="12">
        <v>8808.0</v>
      </c>
      <c r="H81" s="12">
        <v>26436.0</v>
      </c>
      <c r="I81" s="13">
        <v>0.625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>
      <c r="A82" s="12">
        <v>5.0</v>
      </c>
      <c r="B82" s="45">
        <v>45404.0</v>
      </c>
      <c r="C82" s="12">
        <v>17.0</v>
      </c>
      <c r="D82" s="9" t="s">
        <v>16</v>
      </c>
      <c r="E82" s="12">
        <v>4.0</v>
      </c>
      <c r="F82" s="11" t="s">
        <v>12</v>
      </c>
      <c r="G82" s="12">
        <v>8808.0</v>
      </c>
      <c r="H82" s="12">
        <v>26436.0</v>
      </c>
      <c r="I82" s="13">
        <v>0.625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>
      <c r="A83" s="12">
        <v>5.0</v>
      </c>
      <c r="B83" s="45">
        <v>45404.0</v>
      </c>
      <c r="C83" s="12">
        <v>17.0</v>
      </c>
      <c r="D83" s="9" t="s">
        <v>16</v>
      </c>
      <c r="E83" s="12">
        <v>5.0</v>
      </c>
      <c r="F83" s="11" t="s">
        <v>12</v>
      </c>
      <c r="G83" s="12">
        <v>8831.0</v>
      </c>
      <c r="H83" s="12">
        <v>26480.0</v>
      </c>
      <c r="I83" s="13">
        <v>0.625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>
      <c r="A84" s="12">
        <v>5.0</v>
      </c>
      <c r="B84" s="45">
        <v>45404.0</v>
      </c>
      <c r="C84" s="12">
        <v>17.0</v>
      </c>
      <c r="D84" s="9" t="s">
        <v>16</v>
      </c>
      <c r="E84" s="12">
        <v>6.0</v>
      </c>
      <c r="F84" s="11" t="s">
        <v>12</v>
      </c>
      <c r="G84" s="12">
        <v>8831.0</v>
      </c>
      <c r="H84" s="12">
        <v>26480.0</v>
      </c>
      <c r="I84" s="13">
        <v>0.625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>
      <c r="A85" s="12">
        <v>5.0</v>
      </c>
      <c r="B85" s="45">
        <v>45404.0</v>
      </c>
      <c r="C85" s="12">
        <v>17.0</v>
      </c>
      <c r="D85" s="9" t="s">
        <v>16</v>
      </c>
      <c r="E85" s="12">
        <v>7.0</v>
      </c>
      <c r="F85" s="11" t="s">
        <v>12</v>
      </c>
      <c r="G85" s="12">
        <v>8863.0</v>
      </c>
      <c r="H85" s="12">
        <v>26544.0</v>
      </c>
      <c r="I85" s="13">
        <v>0.625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>
      <c r="A86" s="12">
        <v>5.0</v>
      </c>
      <c r="B86" s="45">
        <v>45404.0</v>
      </c>
      <c r="C86" s="12">
        <v>17.0</v>
      </c>
      <c r="D86" s="9" t="s">
        <v>16</v>
      </c>
      <c r="E86" s="12">
        <v>8.0</v>
      </c>
      <c r="F86" s="11" t="s">
        <v>12</v>
      </c>
      <c r="G86" s="12">
        <v>8863.0</v>
      </c>
      <c r="H86" s="12">
        <v>26544.0</v>
      </c>
      <c r="I86" s="13">
        <v>0.625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>
      <c r="A87" s="12">
        <v>5.0</v>
      </c>
      <c r="B87" s="46">
        <v>45406.0</v>
      </c>
      <c r="C87" s="12">
        <v>19.0</v>
      </c>
      <c r="D87" s="9" t="s">
        <v>16</v>
      </c>
      <c r="E87" s="12">
        <v>9.0</v>
      </c>
      <c r="F87" s="11" t="s">
        <v>12</v>
      </c>
      <c r="G87" s="12">
        <v>8798.0</v>
      </c>
      <c r="H87" s="12">
        <v>25950.0</v>
      </c>
      <c r="I87" s="13">
        <v>0.6256944444444444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>
      <c r="A88" s="12">
        <v>5.0</v>
      </c>
      <c r="B88" s="46">
        <v>45406.0</v>
      </c>
      <c r="C88" s="12">
        <v>19.0</v>
      </c>
      <c r="D88" s="9" t="s">
        <v>16</v>
      </c>
      <c r="E88" s="12">
        <v>10.0</v>
      </c>
      <c r="F88" s="11" t="s">
        <v>12</v>
      </c>
      <c r="G88" s="12">
        <v>8664.0</v>
      </c>
      <c r="H88" s="12">
        <v>25911.0</v>
      </c>
      <c r="I88" s="13">
        <v>0.625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>
      <c r="A89" s="12">
        <v>5.0</v>
      </c>
      <c r="B89" s="46">
        <v>45406.0</v>
      </c>
      <c r="C89" s="12">
        <v>19.0</v>
      </c>
      <c r="D89" s="9" t="s">
        <v>16</v>
      </c>
      <c r="E89" s="12">
        <v>11.0</v>
      </c>
      <c r="F89" s="11" t="s">
        <v>12</v>
      </c>
      <c r="G89" s="12">
        <v>8664.0</v>
      </c>
      <c r="H89" s="12">
        <v>25911.0</v>
      </c>
      <c r="I89" s="13">
        <v>0.625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>
      <c r="A90" s="12">
        <v>5.0</v>
      </c>
      <c r="B90" s="46">
        <v>45406.0</v>
      </c>
      <c r="C90" s="12">
        <v>19.0</v>
      </c>
      <c r="D90" s="9" t="s">
        <v>16</v>
      </c>
      <c r="E90" s="12">
        <v>12.0</v>
      </c>
      <c r="F90" s="11" t="s">
        <v>12</v>
      </c>
      <c r="G90" s="12">
        <v>8686.0</v>
      </c>
      <c r="H90" s="12">
        <v>26030.0</v>
      </c>
      <c r="I90" s="13">
        <v>0.625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>
      <c r="A91" s="12">
        <v>5.0</v>
      </c>
      <c r="B91" s="46">
        <v>45406.0</v>
      </c>
      <c r="C91" s="12">
        <v>19.0</v>
      </c>
      <c r="D91" s="9" t="s">
        <v>16</v>
      </c>
      <c r="E91" s="12">
        <v>13.0</v>
      </c>
      <c r="F91" s="11" t="s">
        <v>12</v>
      </c>
      <c r="G91" s="12">
        <v>8686.0</v>
      </c>
      <c r="H91" s="12">
        <v>26030.0</v>
      </c>
      <c r="I91" s="13">
        <v>0.625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>
      <c r="A92" s="12">
        <v>5.0</v>
      </c>
      <c r="B92" s="46">
        <v>45406.0</v>
      </c>
      <c r="C92" s="12">
        <v>19.0</v>
      </c>
      <c r="D92" s="9" t="s">
        <v>16</v>
      </c>
      <c r="E92" s="12">
        <v>14.0</v>
      </c>
      <c r="F92" s="11" t="s">
        <v>12</v>
      </c>
      <c r="G92" s="12">
        <v>8682.0</v>
      </c>
      <c r="H92" s="12">
        <v>25974.0</v>
      </c>
      <c r="I92" s="13">
        <v>0.625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>
      <c r="A93" s="12">
        <v>5.0</v>
      </c>
      <c r="B93" s="46">
        <v>45406.0</v>
      </c>
      <c r="C93" s="12">
        <v>19.0</v>
      </c>
      <c r="D93" s="9" t="s">
        <v>16</v>
      </c>
      <c r="E93" s="12">
        <v>15.0</v>
      </c>
      <c r="F93" s="11" t="s">
        <v>12</v>
      </c>
      <c r="G93" s="12">
        <v>8682.0</v>
      </c>
      <c r="H93" s="12">
        <v>25974.0</v>
      </c>
      <c r="I93" s="13">
        <v>0.625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>
      <c r="A94" s="12">
        <v>5.0</v>
      </c>
      <c r="B94" s="46">
        <v>45406.0</v>
      </c>
      <c r="C94" s="12">
        <v>19.0</v>
      </c>
      <c r="D94" s="9" t="s">
        <v>16</v>
      </c>
      <c r="E94" s="12">
        <v>16.0</v>
      </c>
      <c r="F94" s="11" t="s">
        <v>12</v>
      </c>
      <c r="G94" s="12">
        <v>8641.0</v>
      </c>
      <c r="H94" s="12">
        <v>25942.0</v>
      </c>
      <c r="I94" s="13">
        <v>0.625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>
      <c r="A95" s="12">
        <v>5.0</v>
      </c>
      <c r="B95" s="46">
        <v>45406.0</v>
      </c>
      <c r="C95" s="12">
        <v>19.0</v>
      </c>
      <c r="D95" s="9" t="s">
        <v>16</v>
      </c>
      <c r="E95" s="12">
        <v>17.0</v>
      </c>
      <c r="F95" s="11" t="s">
        <v>12</v>
      </c>
      <c r="G95" s="12">
        <v>8641.0</v>
      </c>
      <c r="H95" s="12">
        <v>25942.0</v>
      </c>
      <c r="I95" s="13">
        <v>0.625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>
      <c r="A96" s="12">
        <v>5.0</v>
      </c>
      <c r="B96" s="46">
        <v>45406.0</v>
      </c>
      <c r="C96" s="12">
        <v>19.0</v>
      </c>
      <c r="D96" s="9" t="s">
        <v>16</v>
      </c>
      <c r="E96" s="12">
        <v>18.0</v>
      </c>
      <c r="F96" s="11" t="s">
        <v>12</v>
      </c>
      <c r="G96" s="12">
        <v>8651.0</v>
      </c>
      <c r="H96" s="12">
        <v>25869.0</v>
      </c>
      <c r="I96" s="13">
        <v>0.625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>
      <c r="A97" s="12">
        <v>5.0</v>
      </c>
      <c r="B97" s="46">
        <v>45406.0</v>
      </c>
      <c r="C97" s="12">
        <v>19.0</v>
      </c>
      <c r="D97" s="9" t="s">
        <v>16</v>
      </c>
      <c r="E97" s="12">
        <v>19.0</v>
      </c>
      <c r="F97" s="11" t="s">
        <v>12</v>
      </c>
      <c r="G97" s="12">
        <v>8651.0</v>
      </c>
      <c r="H97" s="12">
        <v>25869.0</v>
      </c>
      <c r="I97" s="13">
        <v>0.625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>
      <c r="A98" s="12">
        <v>5.0</v>
      </c>
      <c r="B98" s="46">
        <v>45406.0</v>
      </c>
      <c r="C98" s="12">
        <v>19.0</v>
      </c>
      <c r="D98" s="9" t="s">
        <v>16</v>
      </c>
      <c r="E98" s="12">
        <v>20.0</v>
      </c>
      <c r="F98" s="11" t="s">
        <v>12</v>
      </c>
      <c r="G98" s="12">
        <v>8560.0</v>
      </c>
      <c r="H98" s="12">
        <v>25697.0</v>
      </c>
      <c r="I98" s="13">
        <v>0.625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>
      <c r="A99" s="12">
        <v>5.0</v>
      </c>
      <c r="B99" s="46">
        <v>45406.0</v>
      </c>
      <c r="C99" s="12">
        <v>19.0</v>
      </c>
      <c r="D99" s="9" t="s">
        <v>16</v>
      </c>
      <c r="E99" s="12">
        <v>21.0</v>
      </c>
      <c r="F99" s="11" t="s">
        <v>12</v>
      </c>
      <c r="G99" s="12">
        <v>8560.0</v>
      </c>
      <c r="H99" s="12">
        <v>25697.0</v>
      </c>
      <c r="I99" s="13">
        <v>0.625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>
      <c r="A100" s="12">
        <v>5.0</v>
      </c>
      <c r="B100" s="46">
        <v>45406.0</v>
      </c>
      <c r="C100" s="12">
        <v>19.0</v>
      </c>
      <c r="D100" s="9" t="s">
        <v>16</v>
      </c>
      <c r="E100" s="12">
        <v>22.0</v>
      </c>
      <c r="F100" s="11" t="s">
        <v>12</v>
      </c>
      <c r="G100" s="12">
        <v>9575.0</v>
      </c>
      <c r="H100" s="12">
        <v>26013.0</v>
      </c>
      <c r="I100" s="13">
        <v>0.625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>
      <c r="A101" s="12">
        <v>5.0</v>
      </c>
      <c r="B101" s="46">
        <v>45412.0</v>
      </c>
      <c r="C101" s="12">
        <v>25.0</v>
      </c>
      <c r="D101" s="9" t="s">
        <v>16</v>
      </c>
      <c r="E101" s="12">
        <v>23.0</v>
      </c>
      <c r="F101" s="11" t="s">
        <v>12</v>
      </c>
      <c r="G101" s="12">
        <v>8739.0</v>
      </c>
      <c r="H101" s="12">
        <v>26269.0</v>
      </c>
      <c r="I101" s="13">
        <v>0.625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>
      <c r="A102" s="12">
        <v>5.0</v>
      </c>
      <c r="B102" s="46">
        <v>45412.0</v>
      </c>
      <c r="C102" s="12">
        <v>25.0</v>
      </c>
      <c r="D102" s="9" t="s">
        <v>16</v>
      </c>
      <c r="E102" s="12">
        <v>24.0</v>
      </c>
      <c r="F102" s="11" t="s">
        <v>12</v>
      </c>
      <c r="G102" s="12">
        <v>8739.0</v>
      </c>
      <c r="H102" s="12">
        <v>26269.0</v>
      </c>
      <c r="I102" s="13">
        <v>0.625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>
      <c r="A103" s="12">
        <v>5.0</v>
      </c>
      <c r="B103" s="46">
        <v>45412.0</v>
      </c>
      <c r="C103" s="12">
        <v>25.0</v>
      </c>
      <c r="D103" s="9" t="s">
        <v>16</v>
      </c>
      <c r="E103" s="12">
        <v>25.0</v>
      </c>
      <c r="F103" s="11" t="s">
        <v>12</v>
      </c>
      <c r="G103" s="12">
        <v>8799.0</v>
      </c>
      <c r="H103" s="12">
        <v>26361.0</v>
      </c>
      <c r="I103" s="13">
        <v>0.625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>
      <c r="A104" s="12">
        <v>5.0</v>
      </c>
      <c r="B104" s="46">
        <v>45412.0</v>
      </c>
      <c r="C104" s="12">
        <v>25.0</v>
      </c>
      <c r="D104" s="9" t="s">
        <v>16</v>
      </c>
      <c r="E104" s="12">
        <v>26.0</v>
      </c>
      <c r="F104" s="11" t="s">
        <v>12</v>
      </c>
      <c r="G104" s="12">
        <v>8799.0</v>
      </c>
      <c r="H104" s="12">
        <v>26361.0</v>
      </c>
      <c r="I104" s="13">
        <v>0.625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>
      <c r="A105" s="12">
        <v>5.0</v>
      </c>
      <c r="B105" s="46">
        <v>45412.0</v>
      </c>
      <c r="C105" s="12">
        <v>25.0</v>
      </c>
      <c r="D105" s="9" t="s">
        <v>16</v>
      </c>
      <c r="E105" s="12">
        <v>27.0</v>
      </c>
      <c r="F105" s="11" t="s">
        <v>12</v>
      </c>
      <c r="G105" s="12">
        <v>8799.0</v>
      </c>
      <c r="H105" s="12">
        <v>26369.0</v>
      </c>
      <c r="I105" s="13">
        <v>0.625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>
      <c r="A106" s="12">
        <v>5.0</v>
      </c>
      <c r="B106" s="46">
        <v>45412.0</v>
      </c>
      <c r="C106" s="12">
        <v>25.0</v>
      </c>
      <c r="D106" s="9" t="s">
        <v>16</v>
      </c>
      <c r="E106" s="12">
        <v>28.0</v>
      </c>
      <c r="F106" s="11" t="s">
        <v>12</v>
      </c>
      <c r="G106" s="12">
        <v>8799.0</v>
      </c>
      <c r="H106" s="12">
        <v>26369.0</v>
      </c>
      <c r="I106" s="13">
        <v>0.625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>
      <c r="A107" s="12">
        <v>5.0</v>
      </c>
      <c r="B107" s="46">
        <v>45412.0</v>
      </c>
      <c r="C107" s="12">
        <v>25.0</v>
      </c>
      <c r="D107" s="9" t="s">
        <v>16</v>
      </c>
      <c r="E107" s="12">
        <v>29.0</v>
      </c>
      <c r="F107" s="11" t="s">
        <v>12</v>
      </c>
      <c r="G107" s="12">
        <v>8803.0</v>
      </c>
      <c r="H107" s="12">
        <v>26399.0</v>
      </c>
      <c r="I107" s="13">
        <v>0.625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>
      <c r="A108" s="12">
        <v>5.0</v>
      </c>
      <c r="B108" s="46">
        <v>45412.0</v>
      </c>
      <c r="C108" s="12">
        <v>25.0</v>
      </c>
      <c r="D108" s="9" t="s">
        <v>16</v>
      </c>
      <c r="E108" s="12">
        <v>30.0</v>
      </c>
      <c r="F108" s="11" t="s">
        <v>12</v>
      </c>
      <c r="G108" s="12">
        <v>8803.0</v>
      </c>
      <c r="H108" s="12">
        <v>26399.0</v>
      </c>
      <c r="I108" s="13">
        <v>0.625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>
      <c r="A109" s="12">
        <v>5.0</v>
      </c>
      <c r="B109" s="46">
        <v>45482.0</v>
      </c>
      <c r="C109" s="12">
        <v>28.0</v>
      </c>
      <c r="D109" s="9" t="s">
        <v>16</v>
      </c>
      <c r="E109" s="12">
        <v>31.0</v>
      </c>
      <c r="F109" s="11" t="s">
        <v>12</v>
      </c>
      <c r="G109" s="12">
        <v>8756.0</v>
      </c>
      <c r="H109" s="12">
        <v>26300.0</v>
      </c>
      <c r="I109" s="13">
        <v>0.625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>
      <c r="A110" s="12">
        <v>5.0</v>
      </c>
      <c r="B110" s="46">
        <v>45482.0</v>
      </c>
      <c r="C110" s="12">
        <v>28.0</v>
      </c>
      <c r="D110" s="9" t="s">
        <v>16</v>
      </c>
      <c r="E110" s="12">
        <v>32.0</v>
      </c>
      <c r="F110" s="11" t="s">
        <v>12</v>
      </c>
      <c r="G110" s="12">
        <v>8756.0</v>
      </c>
      <c r="H110" s="12">
        <v>26300.0</v>
      </c>
      <c r="I110" s="13">
        <v>0.625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>
      <c r="A111" s="12"/>
      <c r="B111" s="9"/>
      <c r="C111" s="9"/>
      <c r="D111" s="9"/>
      <c r="E111" s="9"/>
      <c r="F111" s="11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>
      <c r="A112" s="9"/>
      <c r="B112" s="9"/>
      <c r="C112" s="9"/>
      <c r="D112" s="9"/>
      <c r="E112" s="9"/>
      <c r="F112" s="11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>
      <c r="A113" s="9"/>
      <c r="B113" s="9"/>
      <c r="C113" s="9"/>
      <c r="D113" s="9"/>
      <c r="E113" s="9"/>
      <c r="F113" s="11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>
      <c r="A114" s="9"/>
      <c r="B114" s="9"/>
      <c r="C114" s="9"/>
      <c r="D114" s="9"/>
      <c r="E114" s="9"/>
      <c r="F114" s="9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>
      <c r="A115" s="9"/>
      <c r="B115" s="9"/>
      <c r="C115" s="9"/>
      <c r="D115" s="9"/>
      <c r="E115" s="9"/>
      <c r="F115" s="9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>
      <c r="A116" s="9"/>
      <c r="B116" s="9"/>
      <c r="C116" s="9"/>
      <c r="D116" s="9"/>
      <c r="E116" s="9"/>
      <c r="F116" s="9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>
      <c r="A117" s="9"/>
      <c r="B117" s="9"/>
      <c r="C117" s="9"/>
      <c r="D117" s="9"/>
      <c r="E117" s="9"/>
      <c r="F117" s="9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>
      <c r="A118" s="9"/>
      <c r="B118" s="9"/>
      <c r="C118" s="9"/>
      <c r="D118" s="9"/>
      <c r="E118" s="9"/>
      <c r="F118" s="9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>
      <c r="A119" s="9"/>
      <c r="B119" s="9"/>
      <c r="C119" s="9"/>
      <c r="D119" s="9"/>
      <c r="E119" s="9"/>
      <c r="F119" s="9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>
      <c r="A120" s="9"/>
      <c r="B120" s="9"/>
      <c r="C120" s="9"/>
      <c r="D120" s="9"/>
      <c r="E120" s="9"/>
      <c r="F120" s="9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>
      <c r="A121" s="9"/>
      <c r="B121" s="9"/>
      <c r="C121" s="9"/>
      <c r="D121" s="9"/>
      <c r="E121" s="9"/>
      <c r="F121" s="9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>
      <c r="A122" s="9"/>
      <c r="B122" s="9"/>
      <c r="C122" s="9"/>
      <c r="D122" s="9"/>
      <c r="E122" s="9"/>
      <c r="F122" s="9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>
      <c r="A123" s="9"/>
      <c r="B123" s="9"/>
      <c r="C123" s="9"/>
      <c r="D123" s="9"/>
      <c r="E123" s="9"/>
      <c r="F123" s="9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>
      <c r="A124" s="9"/>
      <c r="B124" s="9"/>
      <c r="C124" s="9"/>
      <c r="D124" s="9"/>
      <c r="E124" s="9"/>
      <c r="F124" s="9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>
      <c r="A125" s="9"/>
      <c r="B125" s="9"/>
      <c r="C125" s="9"/>
      <c r="D125" s="9"/>
      <c r="E125" s="9"/>
      <c r="F125" s="9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>
      <c r="A126" s="9"/>
      <c r="B126" s="9"/>
      <c r="C126" s="9"/>
      <c r="D126" s="9"/>
      <c r="E126" s="9"/>
      <c r="F126" s="9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>
      <c r="A127" s="9"/>
      <c r="B127" s="9"/>
      <c r="C127" s="9"/>
      <c r="D127" s="9"/>
      <c r="E127" s="9"/>
      <c r="F127" s="9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>
      <c r="A128" s="9"/>
      <c r="B128" s="9"/>
      <c r="C128" s="9"/>
      <c r="D128" s="9"/>
      <c r="E128" s="9"/>
      <c r="F128" s="9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>
      <c r="A129" s="9"/>
      <c r="B129" s="9"/>
      <c r="C129" s="9"/>
      <c r="D129" s="9"/>
      <c r="E129" s="9"/>
      <c r="F129" s="9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>
      <c r="A130" s="9"/>
      <c r="B130" s="9"/>
      <c r="C130" s="9"/>
      <c r="D130" s="9"/>
      <c r="E130" s="9"/>
      <c r="F130" s="9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>
      <c r="A131" s="9"/>
      <c r="B131" s="9"/>
      <c r="C131" s="9"/>
      <c r="D131" s="9"/>
      <c r="E131" s="9"/>
      <c r="F131" s="9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>
      <c r="A132" s="9"/>
      <c r="B132" s="9"/>
      <c r="C132" s="9"/>
      <c r="D132" s="9"/>
      <c r="E132" s="9"/>
      <c r="F132" s="9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>
      <c r="A133" s="9"/>
      <c r="B133" s="9"/>
      <c r="C133" s="9"/>
      <c r="D133" s="9"/>
      <c r="E133" s="9"/>
      <c r="F133" s="9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>
      <c r="A134" s="9"/>
      <c r="B134" s="9"/>
      <c r="C134" s="9"/>
      <c r="D134" s="9"/>
      <c r="E134" s="9"/>
      <c r="F134" s="9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>
      <c r="A135" s="9"/>
      <c r="B135" s="9"/>
      <c r="C135" s="9"/>
      <c r="D135" s="9"/>
      <c r="E135" s="9"/>
      <c r="F135" s="9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>
      <c r="A136" s="9"/>
      <c r="B136" s="9"/>
      <c r="C136" s="9"/>
      <c r="D136" s="9"/>
      <c r="E136" s="9"/>
      <c r="F136" s="9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>
      <c r="A137" s="9"/>
      <c r="B137" s="9"/>
      <c r="C137" s="9"/>
      <c r="D137" s="9"/>
      <c r="E137" s="9"/>
      <c r="F137" s="9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>
      <c r="A138" s="9"/>
      <c r="B138" s="9"/>
      <c r="C138" s="9"/>
      <c r="D138" s="9"/>
      <c r="E138" s="9"/>
      <c r="F138" s="9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>
      <c r="A139" s="9"/>
      <c r="B139" s="9"/>
      <c r="C139" s="9"/>
      <c r="D139" s="9"/>
      <c r="E139" s="9"/>
      <c r="F139" s="9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>
      <c r="A140" s="9"/>
      <c r="B140" s="9"/>
      <c r="C140" s="9"/>
      <c r="D140" s="9"/>
      <c r="E140" s="9"/>
      <c r="F140" s="9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>
      <c r="A141" s="9"/>
      <c r="B141" s="9"/>
      <c r="C141" s="9"/>
      <c r="D141" s="9"/>
      <c r="E141" s="9"/>
      <c r="F141" s="9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>
      <c r="A142" s="9"/>
      <c r="B142" s="9"/>
      <c r="C142" s="9"/>
      <c r="D142" s="9"/>
      <c r="E142" s="9"/>
      <c r="F142" s="9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>
      <c r="A143" s="9"/>
      <c r="B143" s="9"/>
      <c r="C143" s="9"/>
      <c r="D143" s="9"/>
      <c r="E143" s="9"/>
      <c r="F143" s="9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>
      <c r="A144" s="9"/>
      <c r="B144" s="9"/>
      <c r="C144" s="9"/>
      <c r="D144" s="9"/>
      <c r="E144" s="9"/>
      <c r="F144" s="9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>
      <c r="A145" s="9"/>
      <c r="B145" s="9"/>
      <c r="C145" s="9"/>
      <c r="D145" s="9"/>
      <c r="E145" s="9"/>
      <c r="F145" s="9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>
      <c r="A146" s="9"/>
      <c r="B146" s="9"/>
      <c r="C146" s="9"/>
      <c r="D146" s="9"/>
      <c r="E146" s="9"/>
      <c r="F146" s="9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>
      <c r="A147" s="9"/>
      <c r="B147" s="9"/>
      <c r="C147" s="9"/>
      <c r="D147" s="9"/>
      <c r="E147" s="9"/>
      <c r="F147" s="9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>
      <c r="A148" s="9"/>
      <c r="B148" s="9"/>
      <c r="C148" s="9"/>
      <c r="D148" s="9"/>
      <c r="E148" s="9"/>
      <c r="F148" s="9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>
      <c r="A149" s="9"/>
      <c r="B149" s="9"/>
      <c r="C149" s="9"/>
      <c r="D149" s="9"/>
      <c r="E149" s="9"/>
      <c r="F149" s="9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>
      <c r="A150" s="9"/>
      <c r="B150" s="9"/>
      <c r="C150" s="9"/>
      <c r="D150" s="9"/>
      <c r="E150" s="9"/>
      <c r="F150" s="9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>
      <c r="A151" s="9"/>
      <c r="B151" s="9"/>
      <c r="C151" s="9"/>
      <c r="D151" s="9"/>
      <c r="E151" s="9"/>
      <c r="F151" s="9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>
      <c r="A152" s="9"/>
      <c r="B152" s="9"/>
      <c r="C152" s="9"/>
      <c r="D152" s="9"/>
      <c r="E152" s="9"/>
      <c r="F152" s="9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>
      <c r="A153" s="9"/>
      <c r="B153" s="9"/>
      <c r="C153" s="9"/>
      <c r="D153" s="9"/>
      <c r="E153" s="9"/>
      <c r="F153" s="9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>
      <c r="A154" s="9"/>
      <c r="B154" s="9"/>
      <c r="C154" s="9"/>
      <c r="D154" s="9"/>
      <c r="E154" s="9"/>
      <c r="F154" s="9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>
      <c r="A155" s="9"/>
      <c r="B155" s="9"/>
      <c r="C155" s="9"/>
      <c r="D155" s="9"/>
      <c r="E155" s="9"/>
      <c r="F155" s="9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>
      <c r="A156" s="9"/>
      <c r="B156" s="9"/>
      <c r="C156" s="9"/>
      <c r="D156" s="9"/>
      <c r="E156" s="9"/>
      <c r="F156" s="9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</row>
  </sheetData>
  <mergeCells count="6">
    <mergeCell ref="A1:I1"/>
    <mergeCell ref="F17:F22"/>
    <mergeCell ref="A24:I24"/>
    <mergeCell ref="J28:L28"/>
    <mergeCell ref="A62:I62"/>
    <mergeCell ref="A77:I77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34.38"/>
    <col customWidth="1" min="7" max="7" width="21.25"/>
    <col customWidth="1" min="8" max="8" width="26.5"/>
    <col customWidth="1" min="9" max="9" width="26.0"/>
  </cols>
  <sheetData>
    <row r="1">
      <c r="A1" s="37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47" t="s">
        <v>25</v>
      </c>
      <c r="G2" s="8" t="s">
        <v>7</v>
      </c>
      <c r="H2" s="8" t="s">
        <v>8</v>
      </c>
      <c r="I2" s="8" t="s">
        <v>9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>
      <c r="A3" s="9">
        <v>2.0</v>
      </c>
      <c r="B3" s="10">
        <v>45041.0</v>
      </c>
      <c r="C3" s="9" t="s">
        <v>10</v>
      </c>
      <c r="D3" s="9" t="s">
        <v>11</v>
      </c>
      <c r="E3" s="9">
        <v>1.0</v>
      </c>
      <c r="F3" s="11" t="s">
        <v>12</v>
      </c>
      <c r="G3" s="9"/>
      <c r="H3" s="12">
        <v>18172.0</v>
      </c>
      <c r="I3" s="13">
        <v>0.4201388888888889</v>
      </c>
      <c r="J3" s="1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>
      <c r="A4" s="9">
        <v>2.0</v>
      </c>
      <c r="B4" s="10">
        <v>45041.0</v>
      </c>
      <c r="C4" s="9" t="s">
        <v>10</v>
      </c>
      <c r="D4" s="9" t="s">
        <v>11</v>
      </c>
      <c r="E4" s="9">
        <v>2.0</v>
      </c>
      <c r="F4" s="11" t="s">
        <v>13</v>
      </c>
      <c r="G4" s="9"/>
      <c r="H4" s="12">
        <v>18172.0</v>
      </c>
      <c r="I4" s="13">
        <v>0.4201388888888889</v>
      </c>
      <c r="J4" s="1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>
      <c r="A5" s="9">
        <v>2.0</v>
      </c>
      <c r="B5" s="10">
        <v>45041.0</v>
      </c>
      <c r="C5" s="9" t="s">
        <v>10</v>
      </c>
      <c r="D5" s="9" t="s">
        <v>11</v>
      </c>
      <c r="E5" s="9">
        <v>3.0</v>
      </c>
      <c r="F5" s="11" t="s">
        <v>12</v>
      </c>
      <c r="G5" s="9"/>
      <c r="H5" s="12">
        <v>18172.0</v>
      </c>
      <c r="I5" s="13">
        <v>0.4201388888888889</v>
      </c>
      <c r="J5" s="1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>
      <c r="A6" s="9">
        <v>2.0</v>
      </c>
      <c r="B6" s="10">
        <v>45041.0</v>
      </c>
      <c r="C6" s="9" t="s">
        <v>10</v>
      </c>
      <c r="D6" s="9" t="s">
        <v>11</v>
      </c>
      <c r="E6" s="9">
        <v>4.0</v>
      </c>
      <c r="F6" s="11" t="s">
        <v>13</v>
      </c>
      <c r="G6" s="9"/>
      <c r="H6" s="12">
        <v>18172.0</v>
      </c>
      <c r="I6" s="13">
        <v>0.4201388888888889</v>
      </c>
      <c r="J6" s="1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>
      <c r="A7" s="9">
        <v>2.0</v>
      </c>
      <c r="B7" s="10">
        <v>45042.0</v>
      </c>
      <c r="C7" s="9" t="s">
        <v>26</v>
      </c>
      <c r="D7" s="9" t="s">
        <v>11</v>
      </c>
      <c r="E7" s="9">
        <v>5.0</v>
      </c>
      <c r="F7" s="11" t="s">
        <v>12</v>
      </c>
      <c r="G7" s="9"/>
      <c r="H7" s="12">
        <v>21336.0</v>
      </c>
      <c r="I7" s="13">
        <v>0.49375</v>
      </c>
      <c r="J7" s="1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>
      <c r="A8" s="9">
        <v>2.0</v>
      </c>
      <c r="B8" s="10">
        <v>45042.0</v>
      </c>
      <c r="C8" s="9" t="s">
        <v>26</v>
      </c>
      <c r="D8" s="9" t="s">
        <v>11</v>
      </c>
      <c r="E8" s="9">
        <v>6.0</v>
      </c>
      <c r="F8" s="11" t="s">
        <v>13</v>
      </c>
      <c r="G8" s="9"/>
      <c r="H8" s="12">
        <v>21336.0</v>
      </c>
      <c r="I8" s="13">
        <v>0.49375</v>
      </c>
      <c r="J8" s="1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>
      <c r="A9" s="9">
        <v>2.0</v>
      </c>
      <c r="B9" s="10">
        <v>45042.0</v>
      </c>
      <c r="C9" s="9" t="s">
        <v>26</v>
      </c>
      <c r="D9" s="9" t="s">
        <v>11</v>
      </c>
      <c r="E9" s="9">
        <v>7.0</v>
      </c>
      <c r="F9" s="11" t="s">
        <v>12</v>
      </c>
      <c r="G9" s="9"/>
      <c r="H9" s="12">
        <v>18090.0</v>
      </c>
      <c r="I9" s="13">
        <v>0.4201388888888889</v>
      </c>
      <c r="J9" s="1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>
      <c r="A10" s="9">
        <v>2.0</v>
      </c>
      <c r="B10" s="10">
        <v>45042.0</v>
      </c>
      <c r="C10" s="9" t="s">
        <v>26</v>
      </c>
      <c r="D10" s="9" t="s">
        <v>11</v>
      </c>
      <c r="E10" s="9">
        <v>8.0</v>
      </c>
      <c r="F10" s="11" t="s">
        <v>12</v>
      </c>
      <c r="G10" s="9"/>
      <c r="H10" s="12">
        <v>18090.0</v>
      </c>
      <c r="I10" s="13">
        <v>0.4201388888888889</v>
      </c>
      <c r="J10" s="1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>
      <c r="A11" s="9">
        <v>2.0</v>
      </c>
      <c r="B11" s="10">
        <v>45048.0</v>
      </c>
      <c r="C11" s="9" t="s">
        <v>14</v>
      </c>
      <c r="D11" s="9" t="s">
        <v>11</v>
      </c>
      <c r="E11" s="9">
        <v>9.0</v>
      </c>
      <c r="F11" s="11" t="s">
        <v>12</v>
      </c>
      <c r="G11" s="9"/>
      <c r="H11" s="12">
        <v>18170.0</v>
      </c>
      <c r="I11" s="13">
        <v>0.4201388888888889</v>
      </c>
      <c r="J11" s="1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>
      <c r="A12" s="9">
        <v>2.0</v>
      </c>
      <c r="B12" s="10">
        <v>45048.0</v>
      </c>
      <c r="C12" s="9" t="s">
        <v>14</v>
      </c>
      <c r="D12" s="9" t="s">
        <v>11</v>
      </c>
      <c r="E12" s="9">
        <v>10.0</v>
      </c>
      <c r="F12" s="11" t="s">
        <v>12</v>
      </c>
      <c r="G12" s="9"/>
      <c r="H12" s="12">
        <v>18170.0</v>
      </c>
      <c r="I12" s="13">
        <v>0.4201388888888889</v>
      </c>
      <c r="J12" s="1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>
      <c r="A13" s="15">
        <v>2.0</v>
      </c>
      <c r="B13" s="16">
        <v>45048.0</v>
      </c>
      <c r="C13" s="17" t="s">
        <v>14</v>
      </c>
      <c r="D13" s="17" t="s">
        <v>11</v>
      </c>
      <c r="E13" s="17">
        <v>11.0</v>
      </c>
      <c r="F13" s="18" t="s">
        <v>12</v>
      </c>
      <c r="G13" s="19"/>
      <c r="H13" s="12">
        <v>18142.0</v>
      </c>
      <c r="I13" s="13">
        <v>0.4201388888888889</v>
      </c>
      <c r="J13" s="1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>
      <c r="A14" s="9">
        <v>2.0</v>
      </c>
      <c r="B14" s="10">
        <v>45048.0</v>
      </c>
      <c r="C14" s="9" t="s">
        <v>14</v>
      </c>
      <c r="D14" s="9" t="s">
        <v>11</v>
      </c>
      <c r="E14" s="9">
        <v>12.0</v>
      </c>
      <c r="F14" s="11" t="s">
        <v>13</v>
      </c>
      <c r="G14" s="9"/>
      <c r="H14" s="12">
        <v>18142.0</v>
      </c>
      <c r="I14" s="13">
        <v>0.4201388888888889</v>
      </c>
      <c r="J14" s="1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>
      <c r="A15" s="9">
        <v>2.0</v>
      </c>
      <c r="B15" s="10">
        <v>45061.0</v>
      </c>
      <c r="C15" s="9" t="s">
        <v>15</v>
      </c>
      <c r="D15" s="9" t="s">
        <v>16</v>
      </c>
      <c r="E15" s="9">
        <v>21.0</v>
      </c>
      <c r="F15" s="11" t="s">
        <v>12</v>
      </c>
      <c r="G15" s="12">
        <v>9013.0</v>
      </c>
      <c r="H15" s="12">
        <v>27408.0</v>
      </c>
      <c r="I15" s="13">
        <v>0.6340277777777777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>
      <c r="A16" s="9">
        <v>2.0</v>
      </c>
      <c r="B16" s="10">
        <v>45061.0</v>
      </c>
      <c r="C16" s="9" t="s">
        <v>15</v>
      </c>
      <c r="D16" s="9" t="s">
        <v>16</v>
      </c>
      <c r="E16" s="9">
        <v>25.0</v>
      </c>
      <c r="F16" s="11" t="s">
        <v>12</v>
      </c>
      <c r="G16" s="12">
        <v>9013.0</v>
      </c>
      <c r="H16" s="12">
        <v>27408.0</v>
      </c>
      <c r="I16" s="13">
        <v>0.6340277777777777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>
      <c r="A17" s="9">
        <v>2.0</v>
      </c>
      <c r="B17" s="10">
        <v>45061.0</v>
      </c>
      <c r="C17" s="9" t="s">
        <v>15</v>
      </c>
      <c r="D17" s="9" t="s">
        <v>16</v>
      </c>
      <c r="E17" s="9">
        <v>26.0</v>
      </c>
      <c r="F17" s="11" t="s">
        <v>12</v>
      </c>
      <c r="G17" s="12">
        <v>15994.0</v>
      </c>
      <c r="H17" s="12">
        <v>33290.0</v>
      </c>
      <c r="I17" s="13">
        <v>0.7701388888888889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>
      <c r="A18" s="9">
        <v>2.0</v>
      </c>
      <c r="B18" s="10">
        <v>45061.0</v>
      </c>
      <c r="C18" s="9" t="s">
        <v>15</v>
      </c>
      <c r="D18" s="9" t="s">
        <v>16</v>
      </c>
      <c r="E18" s="9">
        <v>30.0</v>
      </c>
      <c r="F18" s="11" t="s">
        <v>12</v>
      </c>
      <c r="G18" s="12">
        <v>15994.0</v>
      </c>
      <c r="H18" s="12">
        <v>33290.0</v>
      </c>
      <c r="I18" s="13">
        <v>0.7701388888888889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>
      <c r="A19" s="4"/>
      <c r="B19" s="32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>
      <c r="A20" s="37" t="s">
        <v>19</v>
      </c>
      <c r="B20" s="2"/>
      <c r="C20" s="2"/>
      <c r="D20" s="2"/>
      <c r="E20" s="2"/>
      <c r="F20" s="2"/>
      <c r="G20" s="2"/>
      <c r="H20" s="2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>
      <c r="A21" s="5" t="s">
        <v>1</v>
      </c>
      <c r="B21" s="6" t="s">
        <v>2</v>
      </c>
      <c r="C21" s="6" t="s">
        <v>3</v>
      </c>
      <c r="D21" s="6" t="s">
        <v>4</v>
      </c>
      <c r="E21" s="6" t="s">
        <v>5</v>
      </c>
      <c r="F21" s="6" t="s">
        <v>6</v>
      </c>
      <c r="G21" s="8" t="s">
        <v>7</v>
      </c>
      <c r="H21" s="8" t="s">
        <v>8</v>
      </c>
      <c r="I21" s="8" t="s">
        <v>9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>
      <c r="A22" s="9">
        <v>3.0</v>
      </c>
      <c r="B22" s="10">
        <v>45099.0</v>
      </c>
      <c r="C22" s="9" t="s">
        <v>10</v>
      </c>
      <c r="D22" s="9" t="s">
        <v>16</v>
      </c>
      <c r="E22" s="9">
        <v>1.0</v>
      </c>
      <c r="F22" s="11" t="s">
        <v>12</v>
      </c>
      <c r="G22" s="12">
        <v>11382.0</v>
      </c>
      <c r="H22" s="12">
        <v>27117.0</v>
      </c>
      <c r="I22" s="13">
        <v>0.6270833333333333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>
      <c r="A23" s="9">
        <v>3.0</v>
      </c>
      <c r="B23" s="10">
        <v>45099.0</v>
      </c>
      <c r="C23" s="9" t="s">
        <v>10</v>
      </c>
      <c r="D23" s="9" t="s">
        <v>16</v>
      </c>
      <c r="E23" s="9">
        <v>2.0</v>
      </c>
      <c r="F23" s="11" t="s">
        <v>13</v>
      </c>
      <c r="G23" s="12">
        <v>11382.0</v>
      </c>
      <c r="H23" s="12">
        <v>27117.0</v>
      </c>
      <c r="I23" s="13">
        <v>0.6270833333333333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>
      <c r="A24" s="9">
        <v>3.0</v>
      </c>
      <c r="B24" s="10">
        <v>45099.0</v>
      </c>
      <c r="C24" s="9" t="s">
        <v>10</v>
      </c>
      <c r="D24" s="9" t="s">
        <v>16</v>
      </c>
      <c r="E24" s="9">
        <v>3.0</v>
      </c>
      <c r="F24" s="11" t="s">
        <v>12</v>
      </c>
      <c r="G24" s="12">
        <v>11229.0</v>
      </c>
      <c r="H24" s="12">
        <v>27457.0</v>
      </c>
      <c r="I24" s="13">
        <v>0.6354166666666666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>
      <c r="A25" s="9">
        <v>3.0</v>
      </c>
      <c r="B25" s="10">
        <v>45099.0</v>
      </c>
      <c r="C25" s="9" t="s">
        <v>10</v>
      </c>
      <c r="D25" s="9" t="s">
        <v>16</v>
      </c>
      <c r="E25" s="9">
        <v>4.0</v>
      </c>
      <c r="F25" s="11" t="s">
        <v>12</v>
      </c>
      <c r="G25" s="12">
        <v>11229.0</v>
      </c>
      <c r="H25" s="12">
        <v>27457.0</v>
      </c>
      <c r="I25" s="13">
        <v>0.6354166666666666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>
      <c r="A26" s="9">
        <v>3.0</v>
      </c>
      <c r="B26" s="10">
        <v>45099.0</v>
      </c>
      <c r="C26" s="9" t="s">
        <v>10</v>
      </c>
      <c r="D26" s="9" t="s">
        <v>16</v>
      </c>
      <c r="E26" s="9">
        <v>5.0</v>
      </c>
      <c r="F26" s="11" t="s">
        <v>12</v>
      </c>
      <c r="G26" s="12">
        <v>11822.0</v>
      </c>
      <c r="H26" s="12">
        <v>28019.0</v>
      </c>
      <c r="I26" s="13">
        <v>0.6486111111111111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>
      <c r="A27" s="9">
        <v>3.0</v>
      </c>
      <c r="B27" s="10">
        <v>45099.0</v>
      </c>
      <c r="C27" s="9" t="s">
        <v>10</v>
      </c>
      <c r="D27" s="9" t="s">
        <v>16</v>
      </c>
      <c r="E27" s="9">
        <v>6.0</v>
      </c>
      <c r="F27" s="11" t="s">
        <v>12</v>
      </c>
      <c r="G27" s="12">
        <v>11822.0</v>
      </c>
      <c r="H27" s="12">
        <v>28019.0</v>
      </c>
      <c r="I27" s="13">
        <v>0.6486111111111111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>
      <c r="A28" s="9">
        <v>3.0</v>
      </c>
      <c r="B28" s="10">
        <v>45105.0</v>
      </c>
      <c r="C28" s="9">
        <v>14.0</v>
      </c>
      <c r="D28" s="9" t="s">
        <v>16</v>
      </c>
      <c r="E28" s="9">
        <v>8.0</v>
      </c>
      <c r="F28" s="11" t="s">
        <v>12</v>
      </c>
      <c r="G28" s="12">
        <v>9085.0</v>
      </c>
      <c r="H28" s="12">
        <v>27037.0</v>
      </c>
      <c r="I28" s="13">
        <v>0.6263888888888889</v>
      </c>
      <c r="J28" s="34" t="s">
        <v>20</v>
      </c>
      <c r="M28" s="4"/>
      <c r="N28" s="4"/>
      <c r="O28" s="4"/>
      <c r="P28" s="4"/>
      <c r="Q28" s="4"/>
      <c r="R28" s="4"/>
      <c r="S28" s="4"/>
      <c r="T28" s="4"/>
      <c r="U28" s="4"/>
      <c r="V28" s="4"/>
    </row>
    <row r="29">
      <c r="A29" s="9">
        <v>3.0</v>
      </c>
      <c r="B29" s="10">
        <v>45105.0</v>
      </c>
      <c r="C29" s="9">
        <v>14.0</v>
      </c>
      <c r="D29" s="9" t="s">
        <v>16</v>
      </c>
      <c r="E29" s="9">
        <v>9.0</v>
      </c>
      <c r="F29" s="11" t="s">
        <v>12</v>
      </c>
      <c r="G29" s="12">
        <v>9085.0</v>
      </c>
      <c r="H29" s="12">
        <v>27037.0</v>
      </c>
      <c r="I29" s="13">
        <v>0.6263888888888889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>
      <c r="A30" s="9">
        <v>3.0</v>
      </c>
      <c r="B30" s="10">
        <v>45105.0</v>
      </c>
      <c r="C30" s="9">
        <v>14.0</v>
      </c>
      <c r="D30" s="9" t="s">
        <v>16</v>
      </c>
      <c r="E30" s="9">
        <v>10.0</v>
      </c>
      <c r="F30" s="11" t="s">
        <v>12</v>
      </c>
      <c r="G30" s="12">
        <v>9101.0</v>
      </c>
      <c r="H30" s="12">
        <v>28431.0</v>
      </c>
      <c r="I30" s="13">
        <v>0.6583333333333333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>
      <c r="A31" s="9">
        <v>3.0</v>
      </c>
      <c r="B31" s="10">
        <v>45105.0</v>
      </c>
      <c r="C31" s="9">
        <v>14.0</v>
      </c>
      <c r="D31" s="9" t="s">
        <v>16</v>
      </c>
      <c r="E31" s="9">
        <v>11.0</v>
      </c>
      <c r="F31" s="11" t="s">
        <v>12</v>
      </c>
      <c r="G31" s="12">
        <v>9101.0</v>
      </c>
      <c r="H31" s="12">
        <v>28431.0</v>
      </c>
      <c r="I31" s="13">
        <v>0.6583333333333333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>
      <c r="A32" s="9">
        <v>3.0</v>
      </c>
      <c r="B32" s="10">
        <v>45105.0</v>
      </c>
      <c r="C32" s="9">
        <v>14.0</v>
      </c>
      <c r="D32" s="9" t="s">
        <v>16</v>
      </c>
      <c r="E32" s="9">
        <v>13.0</v>
      </c>
      <c r="F32" s="11" t="s">
        <v>12</v>
      </c>
      <c r="G32" s="12">
        <v>9018.0</v>
      </c>
      <c r="H32" s="12">
        <v>26981.0</v>
      </c>
      <c r="I32" s="13">
        <v>0.6256944444444444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>
      <c r="A33" s="9">
        <v>3.0</v>
      </c>
      <c r="B33" s="10">
        <v>45105.0</v>
      </c>
      <c r="C33" s="9">
        <v>14.0</v>
      </c>
      <c r="D33" s="9" t="s">
        <v>16</v>
      </c>
      <c r="E33" s="9">
        <v>14.0</v>
      </c>
      <c r="F33" s="11" t="s">
        <v>12</v>
      </c>
      <c r="G33" s="12">
        <v>9018.0</v>
      </c>
      <c r="H33" s="12">
        <v>26981.0</v>
      </c>
      <c r="I33" s="13">
        <v>0.6256944444444444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>
      <c r="A34" s="9">
        <v>3.0</v>
      </c>
      <c r="B34" s="10">
        <v>45107.0</v>
      </c>
      <c r="C34" s="9">
        <v>16.0</v>
      </c>
      <c r="D34" s="9" t="s">
        <v>16</v>
      </c>
      <c r="E34" s="9">
        <v>15.0</v>
      </c>
      <c r="F34" s="11" t="s">
        <v>12</v>
      </c>
      <c r="G34" s="12">
        <v>9121.0</v>
      </c>
      <c r="H34" s="12">
        <v>27033.0</v>
      </c>
      <c r="I34" s="13">
        <v>0.6270833333333333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>
      <c r="A35" s="9">
        <v>3.0</v>
      </c>
      <c r="B35" s="10">
        <v>45107.0</v>
      </c>
      <c r="C35" s="9">
        <v>16.0</v>
      </c>
      <c r="D35" s="9" t="s">
        <v>16</v>
      </c>
      <c r="E35" s="9">
        <v>17.0</v>
      </c>
      <c r="F35" s="11" t="s">
        <v>12</v>
      </c>
      <c r="G35" s="12">
        <v>9121.0</v>
      </c>
      <c r="H35" s="12">
        <v>27033.0</v>
      </c>
      <c r="I35" s="13">
        <v>0.6270833333333333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>
      <c r="A36" s="9">
        <v>3.0</v>
      </c>
      <c r="B36" s="10">
        <v>45107.0</v>
      </c>
      <c r="C36" s="9">
        <v>16.0</v>
      </c>
      <c r="D36" s="9" t="s">
        <v>16</v>
      </c>
      <c r="E36" s="9">
        <v>18.0</v>
      </c>
      <c r="F36" s="11" t="s">
        <v>12</v>
      </c>
      <c r="G36" s="12">
        <v>9038.0</v>
      </c>
      <c r="H36" s="12">
        <v>26990.0</v>
      </c>
      <c r="I36" s="13">
        <v>0.6256944444444444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>
      <c r="A37" s="9">
        <v>3.0</v>
      </c>
      <c r="B37" s="10">
        <v>45107.0</v>
      </c>
      <c r="C37" s="9">
        <v>16.0</v>
      </c>
      <c r="D37" s="9" t="s">
        <v>16</v>
      </c>
      <c r="E37" s="9">
        <v>19.0</v>
      </c>
      <c r="F37" s="11" t="s">
        <v>12</v>
      </c>
      <c r="G37" s="12">
        <v>9038.0</v>
      </c>
      <c r="H37" s="12">
        <v>26990.0</v>
      </c>
      <c r="I37" s="13">
        <v>0.6256944444444444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>
      <c r="A38" s="9">
        <v>3.0</v>
      </c>
      <c r="B38" s="10">
        <v>45112.0</v>
      </c>
      <c r="C38" s="9">
        <v>21.0</v>
      </c>
      <c r="D38" s="9" t="s">
        <v>16</v>
      </c>
      <c r="E38" s="9">
        <v>20.0</v>
      </c>
      <c r="F38" s="11" t="s">
        <v>12</v>
      </c>
      <c r="G38" s="12">
        <v>9175.0</v>
      </c>
      <c r="H38" s="12">
        <v>27963.0</v>
      </c>
      <c r="I38" s="13">
        <v>0.6472222222222223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>
      <c r="A39" s="9">
        <v>3.0</v>
      </c>
      <c r="B39" s="10">
        <v>45112.0</v>
      </c>
      <c r="C39" s="9">
        <v>21.0</v>
      </c>
      <c r="D39" s="9" t="s">
        <v>16</v>
      </c>
      <c r="E39" s="9">
        <v>22.0</v>
      </c>
      <c r="F39" s="11" t="s">
        <v>12</v>
      </c>
      <c r="G39" s="12">
        <v>9175.0</v>
      </c>
      <c r="H39" s="12">
        <v>27963.0</v>
      </c>
      <c r="I39" s="13">
        <v>0.6472222222222223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>
      <c r="A40" s="9">
        <v>3.0</v>
      </c>
      <c r="B40" s="10">
        <v>45112.0</v>
      </c>
      <c r="C40" s="9">
        <v>21.0</v>
      </c>
      <c r="D40" s="9" t="s">
        <v>16</v>
      </c>
      <c r="E40" s="9">
        <v>25.0</v>
      </c>
      <c r="F40" s="11" t="s">
        <v>12</v>
      </c>
      <c r="G40" s="12">
        <v>9114.0</v>
      </c>
      <c r="H40" s="12">
        <v>28572.0</v>
      </c>
      <c r="I40" s="13">
        <v>0.6631944444444444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>
      <c r="A41" s="9">
        <v>3.0</v>
      </c>
      <c r="B41" s="10">
        <v>45112.0</v>
      </c>
      <c r="C41" s="9">
        <v>21.0</v>
      </c>
      <c r="D41" s="9" t="s">
        <v>16</v>
      </c>
      <c r="E41" s="9">
        <v>26.0</v>
      </c>
      <c r="F41" s="11" t="s">
        <v>12</v>
      </c>
      <c r="G41" s="12">
        <v>9114.0</v>
      </c>
      <c r="H41" s="12">
        <v>28572.0</v>
      </c>
      <c r="I41" s="13">
        <v>0.6631944444444444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>
      <c r="A42" s="9">
        <v>3.0</v>
      </c>
      <c r="B42" s="10">
        <v>45114.0</v>
      </c>
      <c r="C42" s="9">
        <v>23.0</v>
      </c>
      <c r="D42" s="9" t="s">
        <v>16</v>
      </c>
      <c r="E42" s="9">
        <v>28.0</v>
      </c>
      <c r="F42" s="11" t="s">
        <v>12</v>
      </c>
      <c r="G42" s="12">
        <v>9804.0</v>
      </c>
      <c r="H42" s="12">
        <v>26924.0</v>
      </c>
      <c r="I42" s="13">
        <v>0.625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>
      <c r="A43" s="9">
        <v>3.0</v>
      </c>
      <c r="B43" s="10">
        <v>45114.0</v>
      </c>
      <c r="C43" s="9">
        <v>23.0</v>
      </c>
      <c r="D43" s="9" t="s">
        <v>16</v>
      </c>
      <c r="E43" s="9">
        <v>30.0</v>
      </c>
      <c r="F43" s="11" t="s">
        <v>12</v>
      </c>
      <c r="G43" s="12">
        <v>9804.0</v>
      </c>
      <c r="H43" s="12">
        <v>26924.0</v>
      </c>
      <c r="I43" s="13">
        <v>0.625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>
      <c r="A44" s="9">
        <v>3.0</v>
      </c>
      <c r="B44" s="10">
        <v>45114.0</v>
      </c>
      <c r="C44" s="9">
        <v>23.0</v>
      </c>
      <c r="D44" s="9" t="s">
        <v>16</v>
      </c>
      <c r="E44" s="9">
        <v>31.0</v>
      </c>
      <c r="F44" s="11" t="s">
        <v>12</v>
      </c>
      <c r="G44" s="12">
        <v>9016.0</v>
      </c>
      <c r="H44" s="12">
        <v>26932.0</v>
      </c>
      <c r="I44" s="13">
        <v>0.625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>
      <c r="A45" s="9">
        <v>3.0</v>
      </c>
      <c r="B45" s="10">
        <v>45114.0</v>
      </c>
      <c r="C45" s="9">
        <v>23.0</v>
      </c>
      <c r="D45" s="9" t="s">
        <v>16</v>
      </c>
      <c r="E45" s="9">
        <v>32.0</v>
      </c>
      <c r="F45" s="11" t="s">
        <v>12</v>
      </c>
      <c r="G45" s="12">
        <v>9016.0</v>
      </c>
      <c r="H45" s="12">
        <v>26932.0</v>
      </c>
      <c r="I45" s="13">
        <v>0.625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>
      <c r="A46" s="9">
        <v>3.0</v>
      </c>
      <c r="B46" s="10">
        <v>45114.0</v>
      </c>
      <c r="C46" s="9">
        <v>23.0</v>
      </c>
      <c r="D46" s="9" t="s">
        <v>16</v>
      </c>
      <c r="E46" s="9">
        <v>34.0</v>
      </c>
      <c r="F46" s="11" t="s">
        <v>12</v>
      </c>
      <c r="G46" s="12">
        <v>11294.0</v>
      </c>
      <c r="H46" s="12">
        <v>27051.0</v>
      </c>
      <c r="I46" s="13">
        <v>0.6277777777777778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>
      <c r="A47" s="9">
        <v>3.0</v>
      </c>
      <c r="B47" s="10">
        <v>45114.0</v>
      </c>
      <c r="C47" s="9">
        <v>23.0</v>
      </c>
      <c r="D47" s="9" t="s">
        <v>16</v>
      </c>
      <c r="E47" s="9">
        <v>35.0</v>
      </c>
      <c r="F47" s="11" t="s">
        <v>12</v>
      </c>
      <c r="G47" s="12">
        <v>11294.0</v>
      </c>
      <c r="H47" s="12">
        <v>27051.0</v>
      </c>
      <c r="I47" s="13">
        <v>0.6277777777777778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>
      <c r="A48" s="9">
        <v>3.0</v>
      </c>
      <c r="B48" s="10">
        <v>45121.0</v>
      </c>
      <c r="C48" s="9">
        <v>30.0</v>
      </c>
      <c r="D48" s="9" t="s">
        <v>16</v>
      </c>
      <c r="E48" s="9">
        <v>41.0</v>
      </c>
      <c r="F48" s="11" t="s">
        <v>12</v>
      </c>
      <c r="G48" s="12">
        <v>9018.0</v>
      </c>
      <c r="H48" s="12">
        <v>27033.0</v>
      </c>
      <c r="I48" s="13">
        <v>0.6256944444444444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>
      <c r="A49" s="9">
        <v>3.0</v>
      </c>
      <c r="B49" s="10">
        <v>45121.0</v>
      </c>
      <c r="C49" s="9">
        <v>30.0</v>
      </c>
      <c r="D49" s="9" t="s">
        <v>16</v>
      </c>
      <c r="E49" s="9">
        <v>44.0</v>
      </c>
      <c r="F49" s="11" t="s">
        <v>12</v>
      </c>
      <c r="G49" s="12">
        <v>9018.0</v>
      </c>
      <c r="H49" s="12">
        <v>27033.0</v>
      </c>
      <c r="I49" s="13">
        <v>0.6256944444444444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>
      <c r="A50" s="9">
        <v>3.0</v>
      </c>
      <c r="B50" s="10">
        <v>45121.0</v>
      </c>
      <c r="C50" s="9">
        <v>30.0</v>
      </c>
      <c r="D50" s="9" t="s">
        <v>16</v>
      </c>
      <c r="E50" s="9">
        <v>45.0</v>
      </c>
      <c r="F50" s="11" t="s">
        <v>12</v>
      </c>
      <c r="G50" s="12">
        <v>9019.0</v>
      </c>
      <c r="H50" s="12">
        <v>28623.0</v>
      </c>
      <c r="I50" s="13">
        <v>0.6625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>
      <c r="A51" s="9">
        <v>3.0</v>
      </c>
      <c r="B51" s="10">
        <v>45121.0</v>
      </c>
      <c r="C51" s="9">
        <v>30.0</v>
      </c>
      <c r="D51" s="9" t="s">
        <v>16</v>
      </c>
      <c r="E51" s="9">
        <v>46.0</v>
      </c>
      <c r="F51" s="11" t="s">
        <v>12</v>
      </c>
      <c r="G51" s="12">
        <v>9019.0</v>
      </c>
      <c r="H51" s="12">
        <v>28623.0</v>
      </c>
      <c r="I51" s="13">
        <v>0.6625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>
      <c r="A52" s="9">
        <v>3.0</v>
      </c>
      <c r="B52" s="10">
        <v>45121.0</v>
      </c>
      <c r="C52" s="9">
        <v>30.0</v>
      </c>
      <c r="D52" s="9" t="s">
        <v>16</v>
      </c>
      <c r="E52" s="9">
        <v>47.0</v>
      </c>
      <c r="F52" s="11" t="s">
        <v>12</v>
      </c>
      <c r="G52" s="12">
        <v>9013.0</v>
      </c>
      <c r="H52" s="12">
        <v>27017.0</v>
      </c>
      <c r="I52" s="13">
        <v>0.625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>
      <c r="A53" s="9">
        <v>3.0</v>
      </c>
      <c r="B53" s="10">
        <v>45121.0</v>
      </c>
      <c r="C53" s="9">
        <v>30.0</v>
      </c>
      <c r="D53" s="9" t="s">
        <v>16</v>
      </c>
      <c r="E53" s="9">
        <v>49.0</v>
      </c>
      <c r="F53" s="11" t="s">
        <v>12</v>
      </c>
      <c r="G53" s="12">
        <v>9013.0</v>
      </c>
      <c r="H53" s="12">
        <v>27017.0</v>
      </c>
      <c r="I53" s="13">
        <v>0.625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>
      <c r="A54" s="9">
        <v>3.0</v>
      </c>
      <c r="B54" s="10">
        <v>45121.0</v>
      </c>
      <c r="C54" s="9">
        <v>30.0</v>
      </c>
      <c r="D54" s="9" t="s">
        <v>16</v>
      </c>
      <c r="E54" s="9">
        <v>53.0</v>
      </c>
      <c r="F54" s="11" t="s">
        <v>12</v>
      </c>
      <c r="G54" s="12">
        <v>9528.0</v>
      </c>
      <c r="H54" s="12">
        <v>27071.0</v>
      </c>
      <c r="I54" s="13">
        <v>0.6263888888888889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>
      <c r="A55" s="9">
        <v>3.0</v>
      </c>
      <c r="B55" s="10">
        <v>45121.0</v>
      </c>
      <c r="C55" s="9">
        <v>30.0</v>
      </c>
      <c r="D55" s="9" t="s">
        <v>16</v>
      </c>
      <c r="E55" s="9">
        <v>57.0</v>
      </c>
      <c r="F55" s="11" t="s">
        <v>12</v>
      </c>
      <c r="G55" s="12">
        <v>9528.0</v>
      </c>
      <c r="H55" s="12">
        <v>27071.0</v>
      </c>
      <c r="I55" s="13">
        <v>0.6263888888888889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>
      <c r="A56" s="4"/>
      <c r="B56" s="32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>
      <c r="A57" s="4"/>
      <c r="B57" s="32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>
      <c r="A58" s="1" t="s">
        <v>22</v>
      </c>
      <c r="B58" s="2"/>
      <c r="C58" s="2"/>
      <c r="D58" s="2"/>
      <c r="E58" s="2"/>
      <c r="F58" s="2"/>
      <c r="G58" s="2"/>
      <c r="H58" s="2"/>
      <c r="I58" s="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>
      <c r="A59" s="5" t="s">
        <v>1</v>
      </c>
      <c r="B59" s="6" t="s">
        <v>2</v>
      </c>
      <c r="C59" s="6" t="s">
        <v>3</v>
      </c>
      <c r="D59" s="6" t="s">
        <v>4</v>
      </c>
      <c r="E59" s="6" t="s">
        <v>5</v>
      </c>
      <c r="F59" s="6" t="s">
        <v>6</v>
      </c>
      <c r="G59" s="8" t="s">
        <v>7</v>
      </c>
      <c r="H59" s="8" t="s">
        <v>8</v>
      </c>
      <c r="I59" s="8" t="s">
        <v>9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>
      <c r="A60" s="9">
        <v>4.0</v>
      </c>
      <c r="B60" s="35">
        <v>45232.0</v>
      </c>
      <c r="C60" s="9">
        <v>14.0</v>
      </c>
      <c r="D60" s="9" t="s">
        <v>16</v>
      </c>
      <c r="E60" s="9">
        <v>1.0</v>
      </c>
      <c r="F60" s="11" t="s">
        <v>12</v>
      </c>
      <c r="G60" s="12">
        <v>9020.0</v>
      </c>
      <c r="H60" s="12">
        <v>27014.0</v>
      </c>
      <c r="I60" s="13">
        <v>0.625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>
      <c r="A61" s="15">
        <v>4.0</v>
      </c>
      <c r="B61" s="36">
        <v>45232.0</v>
      </c>
      <c r="C61" s="17">
        <v>14.0</v>
      </c>
      <c r="D61" s="17" t="s">
        <v>16</v>
      </c>
      <c r="E61" s="17">
        <v>2.0</v>
      </c>
      <c r="F61" s="18" t="s">
        <v>12</v>
      </c>
      <c r="G61" s="12">
        <v>9020.0</v>
      </c>
      <c r="H61" s="12">
        <v>27014.0</v>
      </c>
      <c r="I61" s="13">
        <v>0.625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>
      <c r="A62" s="9">
        <v>4.0</v>
      </c>
      <c r="B62" s="35">
        <v>45232.0</v>
      </c>
      <c r="C62" s="9">
        <v>14.0</v>
      </c>
      <c r="D62" s="9" t="s">
        <v>16</v>
      </c>
      <c r="E62" s="9">
        <v>5.0</v>
      </c>
      <c r="F62" s="11" t="s">
        <v>12</v>
      </c>
      <c r="G62" s="12">
        <v>9013.0</v>
      </c>
      <c r="H62" s="12">
        <v>26998.0</v>
      </c>
      <c r="I62" s="13">
        <v>0.625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>
      <c r="A63" s="9">
        <v>4.0</v>
      </c>
      <c r="B63" s="35">
        <v>45232.0</v>
      </c>
      <c r="C63" s="9">
        <v>14.0</v>
      </c>
      <c r="D63" s="9" t="s">
        <v>16</v>
      </c>
      <c r="E63" s="9">
        <v>6.0</v>
      </c>
      <c r="F63" s="11" t="s">
        <v>12</v>
      </c>
      <c r="G63" s="12">
        <v>9013.0</v>
      </c>
      <c r="H63" s="12">
        <v>26998.0</v>
      </c>
      <c r="I63" s="13">
        <v>0.625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>
      <c r="A64" s="9">
        <v>4.0</v>
      </c>
      <c r="B64" s="35">
        <v>45232.0</v>
      </c>
      <c r="C64" s="9">
        <v>14.0</v>
      </c>
      <c r="D64" s="9" t="s">
        <v>16</v>
      </c>
      <c r="E64" s="9">
        <v>7.0</v>
      </c>
      <c r="F64" s="11" t="s">
        <v>12</v>
      </c>
      <c r="G64" s="12">
        <v>9013.0</v>
      </c>
      <c r="H64" s="12">
        <v>27002.0</v>
      </c>
      <c r="I64" s="13">
        <v>0.625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>
      <c r="A65" s="9">
        <v>4.0</v>
      </c>
      <c r="B65" s="35">
        <v>45232.0</v>
      </c>
      <c r="C65" s="9">
        <v>14.0</v>
      </c>
      <c r="D65" s="9" t="s">
        <v>16</v>
      </c>
      <c r="E65" s="9">
        <v>8.0</v>
      </c>
      <c r="F65" s="11" t="s">
        <v>12</v>
      </c>
      <c r="G65" s="12">
        <v>9013.0</v>
      </c>
      <c r="H65" s="12">
        <v>27002.0</v>
      </c>
      <c r="I65" s="13">
        <v>0.625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>
      <c r="A66" s="9">
        <v>4.0</v>
      </c>
      <c r="B66" s="35">
        <v>45236.0</v>
      </c>
      <c r="C66" s="9">
        <v>18.0</v>
      </c>
      <c r="D66" s="9" t="s">
        <v>16</v>
      </c>
      <c r="E66" s="9">
        <v>9.0</v>
      </c>
      <c r="F66" s="11" t="s">
        <v>12</v>
      </c>
      <c r="G66" s="12">
        <v>9017.0</v>
      </c>
      <c r="H66" s="12">
        <v>26997.0</v>
      </c>
      <c r="I66" s="13">
        <v>0.625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>
      <c r="A67" s="9">
        <v>4.0</v>
      </c>
      <c r="B67" s="35">
        <v>45236.0</v>
      </c>
      <c r="C67" s="9">
        <v>18.0</v>
      </c>
      <c r="D67" s="9" t="s">
        <v>16</v>
      </c>
      <c r="E67" s="9">
        <v>10.0</v>
      </c>
      <c r="F67" s="11" t="s">
        <v>12</v>
      </c>
      <c r="G67" s="12">
        <v>9017.0</v>
      </c>
      <c r="H67" s="12">
        <v>26997.0</v>
      </c>
      <c r="I67" s="13">
        <v>0.625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>
      <c r="A68" s="9">
        <v>4.0</v>
      </c>
      <c r="B68" s="35">
        <v>45237.0</v>
      </c>
      <c r="C68" s="9">
        <v>19.0</v>
      </c>
      <c r="D68" s="9" t="s">
        <v>16</v>
      </c>
      <c r="E68" s="9">
        <v>11.0</v>
      </c>
      <c r="F68" s="11" t="s">
        <v>12</v>
      </c>
      <c r="G68" s="12">
        <v>9008.0</v>
      </c>
      <c r="H68" s="12">
        <v>26998.0</v>
      </c>
      <c r="I68" s="13">
        <v>0.625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>
      <c r="A69" s="9">
        <v>4.0</v>
      </c>
      <c r="B69" s="35">
        <v>45237.0</v>
      </c>
      <c r="C69" s="9">
        <v>19.0</v>
      </c>
      <c r="D69" s="9" t="s">
        <v>16</v>
      </c>
      <c r="E69" s="9">
        <v>12.0</v>
      </c>
      <c r="F69" s="11" t="s">
        <v>12</v>
      </c>
      <c r="G69" s="12">
        <v>9008.0</v>
      </c>
      <c r="H69" s="12">
        <v>26998.0</v>
      </c>
      <c r="I69" s="13">
        <v>0.625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>
      <c r="A70" s="9">
        <v>4.0</v>
      </c>
      <c r="B70" s="35">
        <v>45237.0</v>
      </c>
      <c r="C70" s="9">
        <v>19.0</v>
      </c>
      <c r="D70" s="9" t="s">
        <v>16</v>
      </c>
      <c r="E70" s="9">
        <v>13.0</v>
      </c>
      <c r="F70" s="11" t="s">
        <v>12</v>
      </c>
      <c r="G70" s="12">
        <v>17773.0</v>
      </c>
      <c r="H70" s="12">
        <v>53359.0</v>
      </c>
      <c r="I70" s="13">
        <v>0.625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>
      <c r="A71" s="9">
        <v>4.0</v>
      </c>
      <c r="B71" s="35">
        <v>45237.0</v>
      </c>
      <c r="C71" s="9">
        <v>19.0</v>
      </c>
      <c r="D71" s="9" t="s">
        <v>16</v>
      </c>
      <c r="E71" s="9">
        <v>17.0</v>
      </c>
      <c r="F71" s="11" t="s">
        <v>12</v>
      </c>
      <c r="G71" s="12">
        <v>17773.0</v>
      </c>
      <c r="H71" s="12">
        <v>53359.0</v>
      </c>
      <c r="I71" s="13">
        <v>0.625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>
      <c r="A72" s="9">
        <v>4.0</v>
      </c>
      <c r="B72" s="35">
        <v>45237.0</v>
      </c>
      <c r="C72" s="9">
        <v>19.0</v>
      </c>
      <c r="D72" s="9" t="s">
        <v>16</v>
      </c>
      <c r="E72" s="9">
        <v>18.0</v>
      </c>
      <c r="F72" s="11" t="s">
        <v>12</v>
      </c>
      <c r="G72" s="12">
        <v>17810.0</v>
      </c>
      <c r="H72" s="12">
        <v>53455.0</v>
      </c>
      <c r="I72" s="13">
        <v>0.625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>
      <c r="A73" s="9">
        <v>4.0</v>
      </c>
      <c r="B73" s="35">
        <v>45240.0</v>
      </c>
      <c r="C73" s="9">
        <v>22.0</v>
      </c>
      <c r="D73" s="9" t="s">
        <v>16</v>
      </c>
      <c r="E73" s="9">
        <v>19.0</v>
      </c>
      <c r="F73" s="11" t="s">
        <v>12</v>
      </c>
      <c r="G73" s="12">
        <v>17502.0</v>
      </c>
      <c r="H73" s="12">
        <v>52845.0</v>
      </c>
      <c r="I73" s="13">
        <v>0.625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>
      <c r="A74" s="9">
        <v>4.0</v>
      </c>
      <c r="B74" s="35">
        <v>45240.0</v>
      </c>
      <c r="C74" s="9">
        <v>22.0</v>
      </c>
      <c r="D74" s="9" t="s">
        <v>16</v>
      </c>
      <c r="E74" s="9">
        <v>20.0</v>
      </c>
      <c r="F74" s="11" t="s">
        <v>12</v>
      </c>
      <c r="G74" s="12">
        <v>17502.0</v>
      </c>
      <c r="H74" s="12">
        <v>52845.0</v>
      </c>
      <c r="I74" s="13">
        <v>0.625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>
      <c r="A75" s="9">
        <v>4.0</v>
      </c>
      <c r="B75" s="35">
        <v>45241.0</v>
      </c>
      <c r="C75" s="9">
        <v>23.0</v>
      </c>
      <c r="D75" s="9" t="s">
        <v>16</v>
      </c>
      <c r="E75" s="9">
        <v>21.0</v>
      </c>
      <c r="F75" s="11" t="s">
        <v>12</v>
      </c>
      <c r="G75" s="12">
        <v>17739.0</v>
      </c>
      <c r="H75" s="12">
        <v>53320.0</v>
      </c>
      <c r="I75" s="13">
        <v>0.625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>
      <c r="A76" s="9">
        <v>4.0</v>
      </c>
      <c r="B76" s="35">
        <v>45241.0</v>
      </c>
      <c r="C76" s="9">
        <v>23.0</v>
      </c>
      <c r="D76" s="9" t="s">
        <v>16</v>
      </c>
      <c r="E76" s="9">
        <v>22.0</v>
      </c>
      <c r="F76" s="11" t="s">
        <v>12</v>
      </c>
      <c r="G76" s="12">
        <v>17739.0</v>
      </c>
      <c r="H76" s="12">
        <v>53320.0</v>
      </c>
      <c r="I76" s="13">
        <v>0.625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>
      <c r="A77" s="9">
        <v>4.0</v>
      </c>
      <c r="B77" s="35">
        <v>45241.0</v>
      </c>
      <c r="C77" s="9">
        <v>23.0</v>
      </c>
      <c r="D77" s="9" t="s">
        <v>16</v>
      </c>
      <c r="E77" s="9">
        <v>23.0</v>
      </c>
      <c r="F77" s="11" t="s">
        <v>12</v>
      </c>
      <c r="G77" s="12">
        <v>17832.0</v>
      </c>
      <c r="H77" s="12">
        <v>53513.0</v>
      </c>
      <c r="I77" s="13">
        <v>0.625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>
      <c r="A78" s="9">
        <v>4.0</v>
      </c>
      <c r="B78" s="35">
        <v>45248.0</v>
      </c>
      <c r="C78" s="9">
        <v>30.0</v>
      </c>
      <c r="D78" s="9" t="s">
        <v>16</v>
      </c>
      <c r="E78" s="9">
        <v>26.0</v>
      </c>
      <c r="F78" s="11" t="s">
        <v>12</v>
      </c>
      <c r="G78" s="12">
        <v>17871.0</v>
      </c>
      <c r="H78" s="12">
        <v>53576.0</v>
      </c>
      <c r="I78" s="13">
        <v>0.625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>
      <c r="A79" s="9">
        <v>4.0</v>
      </c>
      <c r="B79" s="35">
        <v>45248.0</v>
      </c>
      <c r="C79" s="9">
        <v>30.0</v>
      </c>
      <c r="D79" s="9" t="s">
        <v>16</v>
      </c>
      <c r="E79" s="9">
        <v>28.0</v>
      </c>
      <c r="F79" s="11" t="s">
        <v>12</v>
      </c>
      <c r="G79" s="12">
        <v>17871.0</v>
      </c>
      <c r="H79" s="12">
        <v>53576.0</v>
      </c>
      <c r="I79" s="13">
        <v>0.625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>
      <c r="A80" s="9">
        <v>4.0</v>
      </c>
      <c r="B80" s="35">
        <v>45248.0</v>
      </c>
      <c r="C80" s="9">
        <v>30.0</v>
      </c>
      <c r="D80" s="9" t="s">
        <v>16</v>
      </c>
      <c r="E80" s="9">
        <v>30.0</v>
      </c>
      <c r="F80" s="11" t="s">
        <v>12</v>
      </c>
      <c r="G80" s="12">
        <v>17640.0</v>
      </c>
      <c r="H80" s="12">
        <v>53144.0</v>
      </c>
      <c r="I80" s="13">
        <v>0.625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>
      <c r="A81" s="9">
        <v>4.0</v>
      </c>
      <c r="B81" s="35">
        <v>45248.0</v>
      </c>
      <c r="C81" s="9">
        <v>30.0</v>
      </c>
      <c r="D81" s="9" t="s">
        <v>16</v>
      </c>
      <c r="E81" s="9">
        <v>31.0</v>
      </c>
      <c r="F81" s="11" t="s">
        <v>12</v>
      </c>
      <c r="G81" s="12">
        <v>17640.0</v>
      </c>
      <c r="H81" s="12">
        <v>53144.0</v>
      </c>
      <c r="I81" s="13">
        <v>0.625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>
      <c r="A82" s="9">
        <v>4.0</v>
      </c>
      <c r="B82" s="35">
        <v>45250.0</v>
      </c>
      <c r="C82" s="9">
        <v>32.0</v>
      </c>
      <c r="D82" s="9" t="s">
        <v>16</v>
      </c>
      <c r="E82" s="9">
        <v>32.0</v>
      </c>
      <c r="F82" s="11" t="s">
        <v>12</v>
      </c>
      <c r="G82" s="12">
        <v>17349.0</v>
      </c>
      <c r="H82" s="12">
        <v>52398.0</v>
      </c>
      <c r="I82" s="13">
        <v>0.625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>
      <c r="A83" s="9">
        <v>4.0</v>
      </c>
      <c r="B83" s="35">
        <v>45250.0</v>
      </c>
      <c r="C83" s="9">
        <v>32.0</v>
      </c>
      <c r="D83" s="9" t="s">
        <v>16</v>
      </c>
      <c r="E83" s="9">
        <v>34.0</v>
      </c>
      <c r="F83" s="11" t="s">
        <v>12</v>
      </c>
      <c r="G83" s="12">
        <v>17349.0</v>
      </c>
      <c r="H83" s="12">
        <v>52398.0</v>
      </c>
      <c r="I83" s="13">
        <v>0.625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>
      <c r="A84" s="9">
        <v>4.0</v>
      </c>
      <c r="B84" s="35">
        <v>45250.0</v>
      </c>
      <c r="C84" s="9">
        <v>32.0</v>
      </c>
      <c r="D84" s="9" t="s">
        <v>16</v>
      </c>
      <c r="E84" s="9">
        <v>36.0</v>
      </c>
      <c r="F84" s="11" t="s">
        <v>12</v>
      </c>
      <c r="G84" s="12">
        <v>17448.0</v>
      </c>
      <c r="H84" s="12">
        <v>52605.0</v>
      </c>
      <c r="I84" s="13">
        <v>0.625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>
      <c r="A85" s="9">
        <v>4.0</v>
      </c>
      <c r="B85" s="35">
        <v>45250.0</v>
      </c>
      <c r="C85" s="9">
        <v>32.0</v>
      </c>
      <c r="D85" s="9" t="s">
        <v>16</v>
      </c>
      <c r="E85" s="9">
        <v>37.0</v>
      </c>
      <c r="F85" s="11" t="s">
        <v>12</v>
      </c>
      <c r="G85" s="12">
        <v>17448.0</v>
      </c>
      <c r="H85" s="12">
        <v>52605.0</v>
      </c>
      <c r="I85" s="13">
        <v>0.625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>
      <c r="A87" s="37" t="s">
        <v>24</v>
      </c>
      <c r="B87" s="2"/>
      <c r="C87" s="2"/>
      <c r="D87" s="2"/>
      <c r="E87" s="2"/>
      <c r="F87" s="2"/>
      <c r="G87" s="2"/>
      <c r="H87" s="2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>
      <c r="A88" s="5" t="s">
        <v>1</v>
      </c>
      <c r="B88" s="6" t="s">
        <v>2</v>
      </c>
      <c r="C88" s="38" t="s">
        <v>23</v>
      </c>
      <c r="D88" s="6" t="s">
        <v>4</v>
      </c>
      <c r="E88" s="6" t="s">
        <v>5</v>
      </c>
      <c r="F88" s="6" t="s">
        <v>6</v>
      </c>
      <c r="G88" s="8" t="s">
        <v>7</v>
      </c>
      <c r="H88" s="8" t="s">
        <v>8</v>
      </c>
      <c r="I88" s="8" t="s">
        <v>9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>
      <c r="A89" s="12">
        <v>5.0</v>
      </c>
      <c r="B89" s="39">
        <v>45398.0</v>
      </c>
      <c r="C89" s="12">
        <v>11.0</v>
      </c>
      <c r="D89" s="9" t="s">
        <v>16</v>
      </c>
      <c r="E89" s="12">
        <v>1.0</v>
      </c>
      <c r="F89" s="11" t="s">
        <v>12</v>
      </c>
      <c r="G89" s="12">
        <v>8790.0</v>
      </c>
      <c r="H89" s="12">
        <v>26443.0</v>
      </c>
      <c r="I89" s="13">
        <v>0.625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>
      <c r="A90" s="12">
        <v>5.0</v>
      </c>
      <c r="B90" s="39">
        <v>45398.0</v>
      </c>
      <c r="C90" s="12">
        <v>11.0</v>
      </c>
      <c r="D90" s="9" t="s">
        <v>16</v>
      </c>
      <c r="E90" s="12">
        <v>2.0</v>
      </c>
      <c r="F90" s="11" t="s">
        <v>12</v>
      </c>
      <c r="G90" s="12">
        <v>8790.0</v>
      </c>
      <c r="H90" s="12">
        <v>26443.0</v>
      </c>
      <c r="I90" s="13">
        <v>0.625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>
      <c r="A91" s="12">
        <v>5.0</v>
      </c>
      <c r="B91" s="45">
        <v>45404.0</v>
      </c>
      <c r="C91" s="12">
        <v>17.0</v>
      </c>
      <c r="D91" s="9" t="s">
        <v>16</v>
      </c>
      <c r="E91" s="12">
        <v>3.0</v>
      </c>
      <c r="F91" s="11" t="s">
        <v>12</v>
      </c>
      <c r="G91" s="12">
        <v>8856.0</v>
      </c>
      <c r="H91" s="12">
        <v>26562.0</v>
      </c>
      <c r="I91" s="13">
        <v>0.625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>
      <c r="A92" s="12">
        <v>5.0</v>
      </c>
      <c r="B92" s="45">
        <v>45404.0</v>
      </c>
      <c r="C92" s="12">
        <v>17.0</v>
      </c>
      <c r="D92" s="9" t="s">
        <v>16</v>
      </c>
      <c r="E92" s="12">
        <v>4.0</v>
      </c>
      <c r="F92" s="11" t="s">
        <v>12</v>
      </c>
      <c r="G92" s="12">
        <v>8856.0</v>
      </c>
      <c r="H92" s="12">
        <v>26562.0</v>
      </c>
      <c r="I92" s="13">
        <v>0.625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>
      <c r="A93" s="12">
        <v>5.0</v>
      </c>
      <c r="B93" s="45">
        <v>45404.0</v>
      </c>
      <c r="C93" s="12">
        <v>17.0</v>
      </c>
      <c r="D93" s="9" t="s">
        <v>16</v>
      </c>
      <c r="E93" s="12">
        <v>5.0</v>
      </c>
      <c r="F93" s="11" t="s">
        <v>12</v>
      </c>
      <c r="G93" s="12">
        <v>8867.0</v>
      </c>
      <c r="H93" s="12">
        <v>26567.0</v>
      </c>
      <c r="I93" s="13">
        <v>0.625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>
      <c r="A94" s="12">
        <v>5.0</v>
      </c>
      <c r="B94" s="45">
        <v>45404.0</v>
      </c>
      <c r="C94" s="12">
        <v>17.0</v>
      </c>
      <c r="D94" s="9" t="s">
        <v>16</v>
      </c>
      <c r="E94" s="12">
        <v>6.0</v>
      </c>
      <c r="F94" s="11" t="s">
        <v>12</v>
      </c>
      <c r="G94" s="12">
        <v>8867.0</v>
      </c>
      <c r="H94" s="12">
        <v>26567.0</v>
      </c>
      <c r="I94" s="13">
        <v>0.625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>
      <c r="A95" s="12">
        <v>5.0</v>
      </c>
      <c r="B95" s="45">
        <v>45404.0</v>
      </c>
      <c r="C95" s="12">
        <v>17.0</v>
      </c>
      <c r="D95" s="9" t="s">
        <v>16</v>
      </c>
      <c r="E95" s="12">
        <v>7.0</v>
      </c>
      <c r="F95" s="11" t="s">
        <v>12</v>
      </c>
      <c r="G95" s="12">
        <v>8861.0</v>
      </c>
      <c r="H95" s="12">
        <v>26671.0</v>
      </c>
      <c r="I95" s="13">
        <v>0.6270833333333333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>
      <c r="A96" s="12">
        <v>5.0</v>
      </c>
      <c r="B96" s="45">
        <v>45404.0</v>
      </c>
      <c r="C96" s="12">
        <v>17.0</v>
      </c>
      <c r="D96" s="9" t="s">
        <v>16</v>
      </c>
      <c r="E96" s="12">
        <v>8.0</v>
      </c>
      <c r="F96" s="11" t="s">
        <v>12</v>
      </c>
      <c r="G96" s="12">
        <v>8861.0</v>
      </c>
      <c r="H96" s="12">
        <v>26671.0</v>
      </c>
      <c r="I96" s="13">
        <v>0.6270833333333333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>
      <c r="A97" s="12">
        <v>5.0</v>
      </c>
      <c r="B97" s="46">
        <v>45406.0</v>
      </c>
      <c r="C97" s="12">
        <v>19.0</v>
      </c>
      <c r="D97" s="9" t="s">
        <v>16</v>
      </c>
      <c r="E97" s="12">
        <v>9.0</v>
      </c>
      <c r="F97" s="11" t="s">
        <v>12</v>
      </c>
      <c r="G97" s="12">
        <v>8630.0</v>
      </c>
      <c r="H97" s="12">
        <v>25898.0</v>
      </c>
      <c r="I97" s="13">
        <v>0.625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>
      <c r="A98" s="12">
        <v>5.0</v>
      </c>
      <c r="B98" s="46">
        <v>45406.0</v>
      </c>
      <c r="C98" s="12">
        <v>19.0</v>
      </c>
      <c r="D98" s="9" t="s">
        <v>16</v>
      </c>
      <c r="E98" s="12">
        <v>10.0</v>
      </c>
      <c r="F98" s="11" t="s">
        <v>12</v>
      </c>
      <c r="G98" s="12">
        <v>8643.0</v>
      </c>
      <c r="H98" s="12">
        <v>25908.0</v>
      </c>
      <c r="I98" s="13">
        <v>0.625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>
      <c r="A99" s="12">
        <v>5.0</v>
      </c>
      <c r="B99" s="46">
        <v>45406.0</v>
      </c>
      <c r="C99" s="12">
        <v>19.0</v>
      </c>
      <c r="D99" s="9" t="s">
        <v>16</v>
      </c>
      <c r="E99" s="12">
        <v>11.0</v>
      </c>
      <c r="F99" s="11" t="s">
        <v>12</v>
      </c>
      <c r="G99" s="12">
        <v>8643.0</v>
      </c>
      <c r="H99" s="12">
        <v>25908.0</v>
      </c>
      <c r="I99" s="13">
        <v>0.625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>
      <c r="A100" s="12">
        <v>5.0</v>
      </c>
      <c r="B100" s="46">
        <v>45406.0</v>
      </c>
      <c r="C100" s="12">
        <v>19.0</v>
      </c>
      <c r="D100" s="9" t="s">
        <v>16</v>
      </c>
      <c r="E100" s="12">
        <v>12.0</v>
      </c>
      <c r="F100" s="11" t="s">
        <v>12</v>
      </c>
      <c r="G100" s="12">
        <v>8638.0</v>
      </c>
      <c r="H100" s="12">
        <v>25936.0</v>
      </c>
      <c r="I100" s="13">
        <v>0.625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>
      <c r="A101" s="12">
        <v>5.0</v>
      </c>
      <c r="B101" s="46">
        <v>45406.0</v>
      </c>
      <c r="C101" s="12">
        <v>19.0</v>
      </c>
      <c r="D101" s="9" t="s">
        <v>16</v>
      </c>
      <c r="E101" s="12">
        <v>13.0</v>
      </c>
      <c r="F101" s="11" t="s">
        <v>12</v>
      </c>
      <c r="G101" s="12">
        <v>8638.0</v>
      </c>
      <c r="H101" s="12">
        <v>25936.0</v>
      </c>
      <c r="I101" s="13">
        <v>0.625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>
      <c r="A102" s="12">
        <v>5.0</v>
      </c>
      <c r="B102" s="46">
        <v>45406.0</v>
      </c>
      <c r="C102" s="12">
        <v>19.0</v>
      </c>
      <c r="D102" s="9" t="s">
        <v>16</v>
      </c>
      <c r="E102" s="12">
        <v>14.0</v>
      </c>
      <c r="F102" s="11" t="s">
        <v>12</v>
      </c>
      <c r="G102" s="12">
        <v>8690.0</v>
      </c>
      <c r="H102" s="12">
        <v>26025.0</v>
      </c>
      <c r="I102" s="13">
        <v>0.625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>
      <c r="A103" s="12">
        <v>5.0</v>
      </c>
      <c r="B103" s="46">
        <v>45406.0</v>
      </c>
      <c r="C103" s="12">
        <v>19.0</v>
      </c>
      <c r="D103" s="9" t="s">
        <v>16</v>
      </c>
      <c r="E103" s="12">
        <v>15.0</v>
      </c>
      <c r="F103" s="11" t="s">
        <v>12</v>
      </c>
      <c r="G103" s="12">
        <v>8690.0</v>
      </c>
      <c r="H103" s="12">
        <v>26025.0</v>
      </c>
      <c r="I103" s="13">
        <v>0.625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>
      <c r="A104" s="12">
        <v>5.0</v>
      </c>
      <c r="B104" s="46">
        <v>45412.0</v>
      </c>
      <c r="C104" s="12">
        <v>25.0</v>
      </c>
      <c r="D104" s="9" t="s">
        <v>16</v>
      </c>
      <c r="E104" s="12">
        <v>16.0</v>
      </c>
      <c r="F104" s="11" t="s">
        <v>12</v>
      </c>
      <c r="G104" s="12">
        <v>8810.0</v>
      </c>
      <c r="H104" s="12">
        <v>26408.0</v>
      </c>
      <c r="I104" s="13">
        <v>0.625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>
      <c r="A105" s="12"/>
      <c r="B105" s="9"/>
      <c r="C105" s="9"/>
      <c r="D105" s="9"/>
      <c r="E105" s="9"/>
      <c r="F105" s="9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>
      <c r="A106" s="37" t="s">
        <v>27</v>
      </c>
      <c r="B106" s="2"/>
      <c r="C106" s="2"/>
      <c r="D106" s="2"/>
      <c r="E106" s="2"/>
      <c r="F106" s="2"/>
      <c r="G106" s="2"/>
      <c r="H106" s="2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>
      <c r="A107" s="5" t="s">
        <v>1</v>
      </c>
      <c r="B107" s="6" t="s">
        <v>2</v>
      </c>
      <c r="C107" s="38" t="s">
        <v>23</v>
      </c>
      <c r="D107" s="6" t="s">
        <v>4</v>
      </c>
      <c r="E107" s="6" t="s">
        <v>5</v>
      </c>
      <c r="F107" s="6" t="s">
        <v>6</v>
      </c>
      <c r="G107" s="8" t="s">
        <v>7</v>
      </c>
      <c r="H107" s="8" t="s">
        <v>8</v>
      </c>
      <c r="I107" s="8" t="s">
        <v>9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>
      <c r="A108" s="12">
        <v>5.0</v>
      </c>
      <c r="B108" s="46">
        <v>45411.0</v>
      </c>
      <c r="C108" s="12">
        <v>24.0</v>
      </c>
      <c r="D108" s="9" t="s">
        <v>16</v>
      </c>
      <c r="E108" s="12">
        <v>1.0</v>
      </c>
      <c r="F108" s="11" t="s">
        <v>12</v>
      </c>
      <c r="G108" s="12">
        <v>8798.0</v>
      </c>
      <c r="H108" s="12">
        <v>26380.0</v>
      </c>
      <c r="I108" s="13">
        <v>0.625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>
      <c r="A109" s="12">
        <v>5.0</v>
      </c>
      <c r="B109" s="46">
        <v>45411.0</v>
      </c>
      <c r="C109" s="12">
        <v>24.0</v>
      </c>
      <c r="D109" s="9" t="s">
        <v>16</v>
      </c>
      <c r="E109" s="12">
        <v>2.0</v>
      </c>
      <c r="F109" s="11" t="s">
        <v>12</v>
      </c>
      <c r="G109" s="12">
        <v>8798.0</v>
      </c>
      <c r="H109" s="12">
        <v>26380.0</v>
      </c>
      <c r="I109" s="13">
        <v>0.625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>
      <c r="A110" s="12">
        <v>5.0</v>
      </c>
      <c r="B110" s="46">
        <v>45411.0</v>
      </c>
      <c r="C110" s="12">
        <v>24.0</v>
      </c>
      <c r="D110" s="9" t="s">
        <v>16</v>
      </c>
      <c r="E110" s="12">
        <v>3.0</v>
      </c>
      <c r="F110" s="11" t="s">
        <v>12</v>
      </c>
      <c r="G110" s="12">
        <v>8815.0</v>
      </c>
      <c r="H110" s="12">
        <v>26415.0</v>
      </c>
      <c r="I110" s="13">
        <v>0.625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>
      <c r="A111" s="12">
        <v>5.0</v>
      </c>
      <c r="B111" s="46">
        <v>45411.0</v>
      </c>
      <c r="C111" s="12">
        <v>24.0</v>
      </c>
      <c r="D111" s="9" t="s">
        <v>16</v>
      </c>
      <c r="E111" s="12">
        <v>4.0</v>
      </c>
      <c r="F111" s="11" t="s">
        <v>12</v>
      </c>
      <c r="G111" s="12">
        <v>8815.0</v>
      </c>
      <c r="H111" s="12">
        <v>26415.0</v>
      </c>
      <c r="I111" s="13">
        <v>0.625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>
      <c r="A112" s="12">
        <v>5.0</v>
      </c>
      <c r="B112" s="46">
        <v>45411.0</v>
      </c>
      <c r="C112" s="12">
        <v>24.0</v>
      </c>
      <c r="D112" s="9" t="s">
        <v>16</v>
      </c>
      <c r="E112" s="12">
        <v>5.0</v>
      </c>
      <c r="F112" s="11" t="s">
        <v>12</v>
      </c>
      <c r="G112" s="12">
        <v>9877.0</v>
      </c>
      <c r="H112" s="12">
        <v>26401.0</v>
      </c>
      <c r="I112" s="13">
        <v>0.625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>
      <c r="A113" s="12">
        <v>5.0</v>
      </c>
      <c r="B113" s="46">
        <v>45411.0</v>
      </c>
      <c r="C113" s="12">
        <v>24.0</v>
      </c>
      <c r="D113" s="9" t="s">
        <v>16</v>
      </c>
      <c r="E113" s="12">
        <v>6.0</v>
      </c>
      <c r="F113" s="11" t="s">
        <v>12</v>
      </c>
      <c r="G113" s="12">
        <v>9877.0</v>
      </c>
      <c r="H113" s="12">
        <v>26401.0</v>
      </c>
      <c r="I113" s="13">
        <v>0.625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>
      <c r="A114" s="12">
        <v>5.0</v>
      </c>
      <c r="B114" s="46">
        <v>45411.0</v>
      </c>
      <c r="C114" s="12">
        <v>24.0</v>
      </c>
      <c r="D114" s="9" t="s">
        <v>16</v>
      </c>
      <c r="E114" s="12">
        <v>7.0</v>
      </c>
      <c r="F114" s="11" t="s">
        <v>12</v>
      </c>
      <c r="G114" s="12">
        <v>9559.0</v>
      </c>
      <c r="H114" s="12">
        <v>26454.0</v>
      </c>
      <c r="I114" s="13">
        <v>0.625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>
      <c r="A115" s="12">
        <v>5.0</v>
      </c>
      <c r="B115" s="46">
        <v>45411.0</v>
      </c>
      <c r="C115" s="12">
        <v>24.0</v>
      </c>
      <c r="D115" s="9" t="s">
        <v>16</v>
      </c>
      <c r="E115" s="12">
        <v>8.0</v>
      </c>
      <c r="F115" s="11" t="s">
        <v>12</v>
      </c>
      <c r="G115" s="12">
        <v>9559.0</v>
      </c>
      <c r="H115" s="12">
        <v>26454.0</v>
      </c>
      <c r="I115" s="13">
        <v>0.625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>
      <c r="A116" s="12">
        <v>5.0</v>
      </c>
      <c r="B116" s="46">
        <v>45411.0</v>
      </c>
      <c r="C116" s="12">
        <v>24.0</v>
      </c>
      <c r="D116" s="9" t="s">
        <v>16</v>
      </c>
      <c r="E116" s="12">
        <v>9.0</v>
      </c>
      <c r="F116" s="11" t="s">
        <v>12</v>
      </c>
      <c r="G116" s="12">
        <v>10106.0</v>
      </c>
      <c r="H116" s="12">
        <v>26948.0</v>
      </c>
      <c r="I116" s="13">
        <v>0.6368055555555555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>
      <c r="A117" s="12">
        <v>5.0</v>
      </c>
      <c r="B117" s="46">
        <v>45411.0</v>
      </c>
      <c r="C117" s="12">
        <v>24.0</v>
      </c>
      <c r="D117" s="9" t="s">
        <v>16</v>
      </c>
      <c r="E117" s="12">
        <v>10.0</v>
      </c>
      <c r="F117" s="11" t="s">
        <v>12</v>
      </c>
      <c r="G117" s="12">
        <v>10106.0</v>
      </c>
      <c r="H117" s="12">
        <v>26948.0</v>
      </c>
      <c r="I117" s="13">
        <v>0.6368055555555555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>
      <c r="A118" s="12">
        <v>5.0</v>
      </c>
      <c r="B118" s="46">
        <v>45412.0</v>
      </c>
      <c r="C118" s="12">
        <v>25.0</v>
      </c>
      <c r="D118" s="9" t="s">
        <v>16</v>
      </c>
      <c r="E118" s="12">
        <v>11.0</v>
      </c>
      <c r="F118" s="11" t="s">
        <v>12</v>
      </c>
      <c r="G118" s="12">
        <v>8802.0</v>
      </c>
      <c r="H118" s="12">
        <v>26422.0</v>
      </c>
      <c r="I118" s="13">
        <v>0.625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>
      <c r="A119" s="12">
        <v>5.0</v>
      </c>
      <c r="B119" s="46">
        <v>45412.0</v>
      </c>
      <c r="C119" s="12">
        <v>25.0</v>
      </c>
      <c r="D119" s="9" t="s">
        <v>16</v>
      </c>
      <c r="E119" s="12">
        <v>12.0</v>
      </c>
      <c r="F119" s="11" t="s">
        <v>12</v>
      </c>
      <c r="G119" s="12">
        <v>8802.0</v>
      </c>
      <c r="H119" s="12">
        <v>26422.0</v>
      </c>
      <c r="I119" s="13">
        <v>0.625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>
      <c r="A120" s="12">
        <v>5.0</v>
      </c>
      <c r="B120" s="46">
        <v>45412.0</v>
      </c>
      <c r="C120" s="12">
        <v>25.0</v>
      </c>
      <c r="D120" s="9" t="s">
        <v>16</v>
      </c>
      <c r="E120" s="12">
        <v>13.0</v>
      </c>
      <c r="F120" s="11" t="s">
        <v>12</v>
      </c>
      <c r="G120" s="12">
        <v>8844.0</v>
      </c>
      <c r="H120" s="12">
        <v>26511.0</v>
      </c>
      <c r="I120" s="13">
        <v>0.625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>
      <c r="A121" s="12">
        <v>5.0</v>
      </c>
      <c r="B121" s="46">
        <v>45412.0</v>
      </c>
      <c r="C121" s="12">
        <v>25.0</v>
      </c>
      <c r="D121" s="9" t="s">
        <v>16</v>
      </c>
      <c r="E121" s="12">
        <v>14.0</v>
      </c>
      <c r="F121" s="11" t="s">
        <v>12</v>
      </c>
      <c r="G121" s="12">
        <v>8844.0</v>
      </c>
      <c r="H121" s="12">
        <v>26511.0</v>
      </c>
      <c r="I121" s="13">
        <v>0.625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>
      <c r="A122" s="12">
        <v>5.0</v>
      </c>
      <c r="B122" s="46">
        <v>45412.0</v>
      </c>
      <c r="C122" s="12">
        <v>25.0</v>
      </c>
      <c r="D122" s="9" t="s">
        <v>16</v>
      </c>
      <c r="E122" s="12">
        <v>15.0</v>
      </c>
      <c r="F122" s="11" t="s">
        <v>12</v>
      </c>
      <c r="G122" s="12">
        <v>8853.0</v>
      </c>
      <c r="H122" s="12">
        <v>26527.0</v>
      </c>
      <c r="I122" s="13">
        <v>0.625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>
      <c r="A123" s="12">
        <v>5.0</v>
      </c>
      <c r="B123" s="46">
        <v>45412.0</v>
      </c>
      <c r="C123" s="12">
        <v>25.0</v>
      </c>
      <c r="D123" s="9" t="s">
        <v>16</v>
      </c>
      <c r="E123" s="12">
        <v>16.0</v>
      </c>
      <c r="F123" s="11" t="s">
        <v>12</v>
      </c>
      <c r="G123" s="12">
        <v>8853.0</v>
      </c>
      <c r="H123" s="12">
        <v>26527.0</v>
      </c>
      <c r="I123" s="13">
        <v>0.625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>
      <c r="A124" s="12">
        <v>5.0</v>
      </c>
      <c r="B124" s="46">
        <v>45412.0</v>
      </c>
      <c r="C124" s="12">
        <v>25.0</v>
      </c>
      <c r="D124" s="9" t="s">
        <v>16</v>
      </c>
      <c r="E124" s="12">
        <v>17.0</v>
      </c>
      <c r="F124" s="11" t="s">
        <v>12</v>
      </c>
      <c r="G124" s="12">
        <v>8852.0</v>
      </c>
      <c r="H124" s="12">
        <v>26533.0</v>
      </c>
      <c r="I124" s="13">
        <v>0.625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>
      <c r="A125" s="12">
        <v>5.0</v>
      </c>
      <c r="B125" s="46">
        <v>45412.0</v>
      </c>
      <c r="C125" s="12">
        <v>25.0</v>
      </c>
      <c r="D125" s="9" t="s">
        <v>16</v>
      </c>
      <c r="E125" s="12">
        <v>18.0</v>
      </c>
      <c r="F125" s="11" t="s">
        <v>12</v>
      </c>
      <c r="G125" s="12">
        <v>8852.0</v>
      </c>
      <c r="H125" s="12">
        <v>26533.0</v>
      </c>
      <c r="I125" s="13">
        <v>0.625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>
      <c r="A126" s="12">
        <v>5.0</v>
      </c>
      <c r="B126" s="46">
        <v>45482.0</v>
      </c>
      <c r="C126" s="12">
        <v>28.0</v>
      </c>
      <c r="D126" s="9" t="s">
        <v>16</v>
      </c>
      <c r="E126" s="12">
        <v>19.0</v>
      </c>
      <c r="F126" s="11" t="s">
        <v>12</v>
      </c>
      <c r="G126" s="12">
        <v>8850.0</v>
      </c>
      <c r="H126" s="12">
        <v>26539.0</v>
      </c>
      <c r="I126" s="13">
        <v>0.625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>
      <c r="A127" s="12">
        <v>5.0</v>
      </c>
      <c r="B127" s="46">
        <v>45482.0</v>
      </c>
      <c r="C127" s="12">
        <v>28.0</v>
      </c>
      <c r="D127" s="9" t="s">
        <v>16</v>
      </c>
      <c r="E127" s="12">
        <v>20.0</v>
      </c>
      <c r="F127" s="11" t="s">
        <v>12</v>
      </c>
      <c r="G127" s="12">
        <v>8850.0</v>
      </c>
      <c r="H127" s="12">
        <v>26539.0</v>
      </c>
      <c r="I127" s="13">
        <v>0.625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>
      <c r="A128" s="12">
        <v>5.0</v>
      </c>
      <c r="B128" s="46">
        <v>45482.0</v>
      </c>
      <c r="C128" s="12">
        <v>28.0</v>
      </c>
      <c r="D128" s="9" t="s">
        <v>16</v>
      </c>
      <c r="E128" s="12">
        <v>21.0</v>
      </c>
      <c r="F128" s="11" t="s">
        <v>12</v>
      </c>
      <c r="G128" s="12">
        <v>8882.0</v>
      </c>
      <c r="H128" s="12">
        <v>26629.0</v>
      </c>
      <c r="I128" s="13">
        <v>0.625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>
      <c r="A129" s="12">
        <v>5.0</v>
      </c>
      <c r="B129" s="46">
        <v>45482.0</v>
      </c>
      <c r="C129" s="12">
        <v>28.0</v>
      </c>
      <c r="D129" s="9" t="s">
        <v>16</v>
      </c>
      <c r="E129" s="12">
        <v>22.0</v>
      </c>
      <c r="F129" s="11" t="s">
        <v>12</v>
      </c>
      <c r="G129" s="12">
        <v>8882.0</v>
      </c>
      <c r="H129" s="12">
        <v>26629.0</v>
      </c>
      <c r="I129" s="13">
        <v>0.625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>
      <c r="A130" s="12">
        <v>5.0</v>
      </c>
      <c r="B130" s="46">
        <v>45482.0</v>
      </c>
      <c r="C130" s="12">
        <v>28.0</v>
      </c>
      <c r="D130" s="9" t="s">
        <v>16</v>
      </c>
      <c r="E130" s="12">
        <v>23.0</v>
      </c>
      <c r="F130" s="11" t="s">
        <v>12</v>
      </c>
      <c r="G130" s="12">
        <v>8894.0</v>
      </c>
      <c r="H130" s="12">
        <v>26671.0</v>
      </c>
      <c r="I130" s="13">
        <v>0.625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>
      <c r="A131" s="12">
        <v>5.0</v>
      </c>
      <c r="B131" s="46">
        <v>45482.0</v>
      </c>
      <c r="C131" s="12">
        <v>28.0</v>
      </c>
      <c r="D131" s="9" t="s">
        <v>16</v>
      </c>
      <c r="E131" s="12">
        <v>24.0</v>
      </c>
      <c r="F131" s="11" t="s">
        <v>12</v>
      </c>
      <c r="G131" s="12">
        <v>8894.0</v>
      </c>
      <c r="H131" s="12">
        <v>26671.0</v>
      </c>
      <c r="I131" s="13">
        <v>0.625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>
      <c r="A132" s="12">
        <v>5.0</v>
      </c>
      <c r="B132" s="46">
        <v>45482.0</v>
      </c>
      <c r="C132" s="12">
        <v>28.0</v>
      </c>
      <c r="D132" s="9" t="s">
        <v>16</v>
      </c>
      <c r="E132" s="12">
        <v>25.0</v>
      </c>
      <c r="F132" s="11" t="s">
        <v>12</v>
      </c>
      <c r="G132" s="12">
        <v>8897.0</v>
      </c>
      <c r="H132" s="12">
        <v>26671.0</v>
      </c>
      <c r="I132" s="13">
        <v>0.625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>
      <c r="A133" s="12"/>
      <c r="B133" s="46"/>
      <c r="C133" s="12"/>
      <c r="D133" s="9"/>
      <c r="E133" s="12"/>
      <c r="F133" s="11"/>
      <c r="G133" s="9"/>
      <c r="H133" s="9"/>
      <c r="I133" s="9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</row>
  </sheetData>
  <mergeCells count="6">
    <mergeCell ref="A1:I1"/>
    <mergeCell ref="A20:I20"/>
    <mergeCell ref="J28:L28"/>
    <mergeCell ref="A58:I58"/>
    <mergeCell ref="A87:I87"/>
    <mergeCell ref="A106:I106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4" width="18.5"/>
    <col customWidth="1" min="5" max="5" width="19.38"/>
    <col customWidth="1" min="6" max="6" width="22.5"/>
    <col customWidth="1" min="7" max="7" width="13.75"/>
    <col customWidth="1" min="8" max="8" width="16.0"/>
    <col customWidth="1" min="9" max="17" width="28.38"/>
    <col customWidth="1" min="18" max="18" width="22.25"/>
    <col customWidth="1" min="19" max="19" width="20.75"/>
    <col customWidth="1" min="20" max="21" width="24.63"/>
  </cols>
  <sheetData>
    <row r="1">
      <c r="E1" s="48" t="s">
        <v>28</v>
      </c>
      <c r="F1" s="49"/>
      <c r="G1" s="49"/>
      <c r="H1" s="49"/>
      <c r="I1" s="49"/>
      <c r="J1" s="49"/>
      <c r="K1" s="50"/>
      <c r="L1" s="51" t="s">
        <v>29</v>
      </c>
      <c r="M1" s="48" t="s">
        <v>30</v>
      </c>
      <c r="N1" s="49"/>
      <c r="O1" s="50"/>
      <c r="P1" s="52" t="s">
        <v>31</v>
      </c>
      <c r="Q1" s="53"/>
      <c r="R1" s="53"/>
      <c r="S1" s="54" t="s">
        <v>30</v>
      </c>
      <c r="T1" s="54" t="s">
        <v>30</v>
      </c>
      <c r="U1" s="54" t="s">
        <v>31</v>
      </c>
      <c r="Z1" s="48" t="s">
        <v>32</v>
      </c>
      <c r="AA1" s="49"/>
      <c r="AB1" s="49"/>
      <c r="AC1" s="50"/>
      <c r="AD1" s="48" t="s">
        <v>33</v>
      </c>
      <c r="AE1" s="49"/>
      <c r="AF1" s="49"/>
      <c r="AG1" s="50"/>
      <c r="AI1" s="55"/>
      <c r="AJ1" s="48" t="s">
        <v>34</v>
      </c>
      <c r="AK1" s="49"/>
      <c r="AL1" s="49"/>
      <c r="AM1" s="50"/>
      <c r="AN1" s="48" t="s">
        <v>35</v>
      </c>
      <c r="AO1" s="49"/>
      <c r="AP1" s="49"/>
      <c r="AQ1" s="50"/>
      <c r="AU1" s="48" t="s">
        <v>36</v>
      </c>
      <c r="AV1" s="49"/>
      <c r="AW1" s="49"/>
      <c r="AX1" s="50"/>
      <c r="AY1" s="48" t="s">
        <v>37</v>
      </c>
      <c r="AZ1" s="49"/>
      <c r="BA1" s="49"/>
      <c r="BB1" s="50"/>
    </row>
    <row r="2">
      <c r="A2" s="56" t="s">
        <v>5</v>
      </c>
      <c r="B2" s="56" t="s">
        <v>38</v>
      </c>
      <c r="C2" s="56" t="s">
        <v>23</v>
      </c>
      <c r="D2" s="56" t="s">
        <v>39</v>
      </c>
      <c r="E2" s="56" t="s">
        <v>40</v>
      </c>
      <c r="F2" s="56" t="s">
        <v>41</v>
      </c>
      <c r="G2" s="56" t="s">
        <v>42</v>
      </c>
      <c r="H2" s="56" t="s">
        <v>43</v>
      </c>
      <c r="I2" s="56" t="s">
        <v>44</v>
      </c>
      <c r="J2" s="56" t="s">
        <v>45</v>
      </c>
      <c r="K2" s="56" t="s">
        <v>46</v>
      </c>
      <c r="L2" s="56" t="s">
        <v>47</v>
      </c>
      <c r="M2" s="56" t="s">
        <v>48</v>
      </c>
      <c r="N2" s="56" t="s">
        <v>49</v>
      </c>
      <c r="O2" s="56" t="s">
        <v>50</v>
      </c>
      <c r="P2" s="57" t="s">
        <v>48</v>
      </c>
      <c r="Q2" s="58" t="s">
        <v>49</v>
      </c>
      <c r="R2" s="58" t="s">
        <v>50</v>
      </c>
      <c r="S2" s="54" t="s">
        <v>51</v>
      </c>
      <c r="T2" s="56" t="s">
        <v>52</v>
      </c>
      <c r="U2" s="56" t="s">
        <v>52</v>
      </c>
      <c r="V2" s="56" t="s">
        <v>53</v>
      </c>
      <c r="W2" s="56" t="s">
        <v>54</v>
      </c>
      <c r="X2" s="56" t="s">
        <v>55</v>
      </c>
      <c r="Y2" s="56" t="s">
        <v>56</v>
      </c>
      <c r="Z2" s="56" t="s">
        <v>57</v>
      </c>
      <c r="AA2" s="56" t="s">
        <v>58</v>
      </c>
      <c r="AB2" s="56" t="s">
        <v>59</v>
      </c>
      <c r="AC2" s="56" t="s">
        <v>60</v>
      </c>
      <c r="AD2" s="56" t="s">
        <v>57</v>
      </c>
      <c r="AE2" s="56" t="s">
        <v>58</v>
      </c>
      <c r="AF2" s="56" t="s">
        <v>59</v>
      </c>
      <c r="AG2" s="56" t="s">
        <v>60</v>
      </c>
      <c r="AI2" s="55"/>
      <c r="AJ2" s="56" t="s">
        <v>57</v>
      </c>
      <c r="AK2" s="56" t="s">
        <v>58</v>
      </c>
      <c r="AL2" s="56" t="s">
        <v>59</v>
      </c>
      <c r="AM2" s="56" t="s">
        <v>60</v>
      </c>
      <c r="AN2" s="56" t="s">
        <v>57</v>
      </c>
      <c r="AO2" s="56" t="s">
        <v>58</v>
      </c>
      <c r="AP2" s="56" t="s">
        <v>59</v>
      </c>
      <c r="AQ2" s="56" t="s">
        <v>60</v>
      </c>
      <c r="AR2" s="56" t="s">
        <v>55</v>
      </c>
      <c r="AS2" s="56" t="s">
        <v>56</v>
      </c>
      <c r="AU2" s="56" t="s">
        <v>57</v>
      </c>
      <c r="AV2" s="56" t="s">
        <v>58</v>
      </c>
      <c r="AW2" s="56" t="s">
        <v>59</v>
      </c>
      <c r="AX2" s="56" t="s">
        <v>60</v>
      </c>
      <c r="AY2" s="56" t="s">
        <v>57</v>
      </c>
      <c r="AZ2" s="56" t="s">
        <v>58</v>
      </c>
      <c r="BA2" s="56" t="s">
        <v>59</v>
      </c>
      <c r="BB2" s="56" t="s">
        <v>60</v>
      </c>
    </row>
    <row r="3">
      <c r="A3" s="59">
        <v>1.0</v>
      </c>
      <c r="B3" s="60">
        <v>2.0</v>
      </c>
      <c r="C3" s="61">
        <v>8.0</v>
      </c>
      <c r="D3" s="60" t="s">
        <v>61</v>
      </c>
      <c r="E3" s="62">
        <v>3807.0</v>
      </c>
      <c r="F3" s="62">
        <v>13326.0</v>
      </c>
      <c r="G3" s="62">
        <v>1037.0</v>
      </c>
      <c r="H3" s="63">
        <f t="shared" ref="H3:H206" si="3">SUM(E3:G3)</f>
        <v>18170</v>
      </c>
      <c r="I3" s="63">
        <f t="shared" ref="I3:I206" si="4">E3/H3</f>
        <v>0.2095211888</v>
      </c>
      <c r="J3" s="63">
        <f t="shared" ref="J3:J206" si="5">F3/H3</f>
        <v>0.7334067144</v>
      </c>
      <c r="K3" s="63">
        <f t="shared" ref="K3:K206" si="6">G3/H3</f>
        <v>0.05707209686</v>
      </c>
      <c r="L3" s="63">
        <f t="shared" ref="L3:L8" si="7">(I3-J3)/(I3+J3)</f>
        <v>-0.5555944668</v>
      </c>
      <c r="M3" s="63">
        <f t="shared" ref="M3:O3" si="1">AVERAGE(I3:I76)</f>
        <v>0.4390610341</v>
      </c>
      <c r="N3" s="63">
        <f t="shared" si="1"/>
        <v>0.4917354993</v>
      </c>
      <c r="O3" s="63">
        <f t="shared" si="1"/>
        <v>0.06920346656</v>
      </c>
      <c r="P3" s="9">
        <f t="shared" ref="P3:R3" si="2">AVERAGE(I93:I150)</f>
        <v>0.5912254095</v>
      </c>
      <c r="Q3" s="9">
        <f t="shared" si="2"/>
        <v>0.3597463166</v>
      </c>
      <c r="R3" s="9">
        <f t="shared" si="2"/>
        <v>0.0490282739</v>
      </c>
      <c r="S3" s="64">
        <v>18637.39398</v>
      </c>
      <c r="T3" s="65">
        <f>AVERAGE(S3:S76)</f>
        <v>27421.01485</v>
      </c>
      <c r="U3" s="65">
        <f>AVERAGE(S93:S150)</f>
        <v>29311.75251</v>
      </c>
      <c r="V3" s="62">
        <v>90.0</v>
      </c>
      <c r="W3" s="62">
        <v>90.0</v>
      </c>
      <c r="X3" s="63">
        <f>STDEV(S3:S76)</f>
        <v>13934.28878</v>
      </c>
      <c r="Y3" s="63">
        <f>STDEV(S93:S150)</f>
        <v>17452.6227</v>
      </c>
      <c r="Z3" s="63">
        <f>X3/(SQRT(V3))</f>
        <v>1468.803004</v>
      </c>
      <c r="AA3" s="62">
        <v>1.96</v>
      </c>
      <c r="AB3" s="65">
        <f>T3+(Z3*AA3)</f>
        <v>30299.86874</v>
      </c>
      <c r="AC3" s="65">
        <f>T3-(AA3*Z3)</f>
        <v>24542.16096</v>
      </c>
      <c r="AD3" s="63">
        <f>Y3/(SQRT(W3))</f>
        <v>1839.667963</v>
      </c>
      <c r="AE3" s="62">
        <v>1.96</v>
      </c>
      <c r="AF3" s="65">
        <f>U3+(AD3*AE3)</f>
        <v>32917.50172</v>
      </c>
      <c r="AG3" s="65">
        <f>U3-(AE3*AD3)</f>
        <v>25706.0033</v>
      </c>
      <c r="AI3" s="55"/>
      <c r="AJ3" s="63">
        <f>AR3/(SQRT(V3))</f>
        <v>0.03808897249</v>
      </c>
      <c r="AK3" s="62">
        <v>1.96</v>
      </c>
      <c r="AL3" s="63">
        <f>M3+(AJ3*AK3)</f>
        <v>0.5137154202</v>
      </c>
      <c r="AM3" s="63">
        <f>M3-(AK3*AJ3)</f>
        <v>0.364406648</v>
      </c>
      <c r="AN3" s="63">
        <f>AS3/(SQRT(W3))</f>
        <v>0.0363002968</v>
      </c>
      <c r="AO3" s="62">
        <v>1.96</v>
      </c>
      <c r="AP3" s="63">
        <f>P3+(AN3*AO3)</f>
        <v>0.6623739912</v>
      </c>
      <c r="AQ3" s="63">
        <f>P3-(AO3*AN3)</f>
        <v>0.5200768277</v>
      </c>
      <c r="AR3" s="63">
        <f>STDEV(I3:I76)</f>
        <v>0.3613437204</v>
      </c>
      <c r="AS3" s="63">
        <f>STDEV(I93:I150)</f>
        <v>0.3443748529</v>
      </c>
      <c r="AT3" s="63"/>
      <c r="AU3" s="63">
        <f>AS3/(SQRT(W3))</f>
        <v>0.0363002968</v>
      </c>
      <c r="AV3" s="62">
        <v>1.96</v>
      </c>
      <c r="AW3" s="63">
        <f>N3+(AU3*AV3)</f>
        <v>0.5628840811</v>
      </c>
      <c r="AX3" s="63">
        <f>N3-(AV3*AU3)</f>
        <v>0.4205869176</v>
      </c>
      <c r="AY3" s="63">
        <f>AS3/(SQRT(W3))</f>
        <v>0.0363002968</v>
      </c>
      <c r="AZ3" s="62">
        <v>1.96</v>
      </c>
      <c r="BA3" s="63">
        <f>Q3+(AY3*AZ3)</f>
        <v>0.4308948984</v>
      </c>
      <c r="BB3" s="63">
        <f>Q3-(AZ3*AY3)</f>
        <v>0.2885977349</v>
      </c>
    </row>
    <row r="4">
      <c r="A4" s="66">
        <v>2.0</v>
      </c>
      <c r="B4" s="60">
        <v>2.0</v>
      </c>
      <c r="C4" s="67">
        <v>8.0</v>
      </c>
      <c r="D4" s="60" t="s">
        <v>61</v>
      </c>
      <c r="E4" s="68">
        <v>0.0</v>
      </c>
      <c r="F4" s="68">
        <v>18172.0</v>
      </c>
      <c r="G4" s="68">
        <v>0.0</v>
      </c>
      <c r="H4" s="69">
        <f t="shared" si="3"/>
        <v>18172</v>
      </c>
      <c r="I4" s="69">
        <f t="shared" si="4"/>
        <v>0</v>
      </c>
      <c r="J4" s="69">
        <f t="shared" si="5"/>
        <v>1</v>
      </c>
      <c r="K4" s="69">
        <f t="shared" si="6"/>
        <v>0</v>
      </c>
      <c r="L4" s="69">
        <f t="shared" si="7"/>
        <v>-1</v>
      </c>
      <c r="M4" s="63"/>
      <c r="N4" s="63"/>
      <c r="O4" s="63"/>
      <c r="P4" s="4"/>
      <c r="Q4" s="4"/>
      <c r="R4" s="4"/>
      <c r="S4" s="70">
        <v>10288.82011</v>
      </c>
      <c r="T4" s="71"/>
      <c r="U4" s="63"/>
      <c r="V4" s="63"/>
      <c r="W4" s="63"/>
      <c r="X4" s="63"/>
      <c r="Y4" s="63"/>
      <c r="Z4" s="63"/>
      <c r="AD4" s="63"/>
      <c r="AI4" s="55"/>
    </row>
    <row r="5">
      <c r="A5" s="66">
        <v>3.0</v>
      </c>
      <c r="B5" s="60">
        <v>2.0</v>
      </c>
      <c r="C5" s="67">
        <v>8.0</v>
      </c>
      <c r="D5" s="60" t="s">
        <v>61</v>
      </c>
      <c r="E5" s="68">
        <v>17389.0</v>
      </c>
      <c r="F5" s="68">
        <v>0.0</v>
      </c>
      <c r="G5" s="68">
        <v>782.0</v>
      </c>
      <c r="H5" s="69">
        <f t="shared" si="3"/>
        <v>18171</v>
      </c>
      <c r="I5" s="69">
        <f t="shared" si="4"/>
        <v>0.9569643938</v>
      </c>
      <c r="J5" s="69">
        <f t="shared" si="5"/>
        <v>0</v>
      </c>
      <c r="K5" s="69">
        <f t="shared" si="6"/>
        <v>0.04303560619</v>
      </c>
      <c r="L5" s="69">
        <f t="shared" si="7"/>
        <v>1</v>
      </c>
      <c r="M5" s="62"/>
      <c r="N5" s="63"/>
      <c r="O5" s="63"/>
      <c r="P5" s="4"/>
      <c r="Q5" s="4"/>
      <c r="R5" s="4"/>
      <c r="S5" s="70">
        <v>27435.15766</v>
      </c>
      <c r="T5" s="63"/>
      <c r="U5" s="63"/>
      <c r="V5" s="63"/>
      <c r="W5" s="63"/>
      <c r="X5" s="63"/>
      <c r="Y5" s="63"/>
      <c r="Z5" s="63"/>
      <c r="AD5" s="63"/>
      <c r="AI5" s="55"/>
    </row>
    <row r="6">
      <c r="A6" s="66">
        <v>4.0</v>
      </c>
      <c r="B6" s="60">
        <v>2.0</v>
      </c>
      <c r="C6" s="67">
        <v>8.0</v>
      </c>
      <c r="D6" s="60" t="s">
        <v>61</v>
      </c>
      <c r="E6" s="62">
        <v>13802.0</v>
      </c>
      <c r="F6" s="62">
        <v>1645.0</v>
      </c>
      <c r="G6" s="62">
        <v>462.0</v>
      </c>
      <c r="H6" s="63">
        <f t="shared" si="3"/>
        <v>15909</v>
      </c>
      <c r="I6" s="63">
        <f t="shared" si="4"/>
        <v>0.8675592432</v>
      </c>
      <c r="J6" s="63">
        <f t="shared" si="5"/>
        <v>0.1034005909</v>
      </c>
      <c r="K6" s="63">
        <f t="shared" si="6"/>
        <v>0.02904016594</v>
      </c>
      <c r="L6" s="63">
        <f t="shared" si="7"/>
        <v>0.7870136596</v>
      </c>
      <c r="M6" s="63"/>
      <c r="N6" s="63"/>
      <c r="O6" s="63"/>
      <c r="P6" s="4"/>
      <c r="Q6" s="4"/>
      <c r="R6" s="4"/>
      <c r="S6" s="72">
        <v>31624.48905</v>
      </c>
      <c r="T6" s="63"/>
      <c r="U6" s="63"/>
      <c r="V6" s="63"/>
      <c r="W6" s="63"/>
      <c r="X6" s="63"/>
      <c r="Y6" s="63"/>
      <c r="Z6" s="63"/>
      <c r="AD6" s="63"/>
      <c r="AI6" s="55"/>
    </row>
    <row r="7">
      <c r="A7" s="66">
        <v>5.0</v>
      </c>
      <c r="B7" s="60">
        <v>2.0</v>
      </c>
      <c r="C7" s="67">
        <v>9.0</v>
      </c>
      <c r="D7" s="60" t="s">
        <v>61</v>
      </c>
      <c r="E7" s="62">
        <v>13299.0</v>
      </c>
      <c r="F7" s="62">
        <v>2212.0</v>
      </c>
      <c r="G7" s="62">
        <v>2488.0</v>
      </c>
      <c r="H7" s="63">
        <f t="shared" si="3"/>
        <v>17999</v>
      </c>
      <c r="I7" s="63">
        <f t="shared" si="4"/>
        <v>0.7388743819</v>
      </c>
      <c r="J7" s="63">
        <f t="shared" si="5"/>
        <v>0.1228957164</v>
      </c>
      <c r="K7" s="63">
        <f t="shared" si="6"/>
        <v>0.1382299017</v>
      </c>
      <c r="L7" s="63">
        <f t="shared" si="7"/>
        <v>0.7147830572</v>
      </c>
      <c r="M7" s="63"/>
      <c r="N7" s="63"/>
      <c r="O7" s="63"/>
      <c r="P7" s="4"/>
      <c r="Q7" s="4"/>
      <c r="R7" s="4"/>
      <c r="S7" s="72">
        <v>36967.23964</v>
      </c>
      <c r="T7" s="63"/>
      <c r="U7" s="63"/>
      <c r="V7" s="63"/>
      <c r="W7" s="63"/>
      <c r="X7" s="63"/>
      <c r="Y7" s="63"/>
      <c r="Z7" s="63"/>
      <c r="AD7" s="63"/>
      <c r="AI7" s="55"/>
    </row>
    <row r="8">
      <c r="A8" s="66">
        <v>6.0</v>
      </c>
      <c r="B8" s="60">
        <v>2.0</v>
      </c>
      <c r="C8" s="67">
        <v>9.0</v>
      </c>
      <c r="D8" s="60" t="s">
        <v>61</v>
      </c>
      <c r="E8" s="62">
        <v>11944.0</v>
      </c>
      <c r="F8" s="62">
        <v>7984.0</v>
      </c>
      <c r="G8" s="62">
        <v>1205.0</v>
      </c>
      <c r="H8" s="63">
        <f t="shared" si="3"/>
        <v>21133</v>
      </c>
      <c r="I8" s="63">
        <f t="shared" si="4"/>
        <v>0.5651824161</v>
      </c>
      <c r="J8" s="63">
        <f t="shared" si="5"/>
        <v>0.3777977571</v>
      </c>
      <c r="K8" s="63">
        <f t="shared" si="6"/>
        <v>0.05701982681</v>
      </c>
      <c r="L8" s="63">
        <f t="shared" si="7"/>
        <v>0.1987153754</v>
      </c>
      <c r="M8" s="63"/>
      <c r="N8" s="63"/>
      <c r="O8" s="63"/>
      <c r="P8" s="4"/>
      <c r="Q8" s="4"/>
      <c r="R8" s="4"/>
      <c r="S8" s="72">
        <v>48471.41876</v>
      </c>
      <c r="T8" s="63"/>
      <c r="U8" s="63"/>
      <c r="V8" s="63"/>
      <c r="W8" s="63"/>
      <c r="X8" s="63"/>
      <c r="Y8" s="63"/>
      <c r="Z8" s="63"/>
      <c r="AD8" s="63"/>
      <c r="AI8" s="55"/>
    </row>
    <row r="9">
      <c r="A9" s="66">
        <v>7.0</v>
      </c>
      <c r="B9" s="60">
        <v>2.0</v>
      </c>
      <c r="C9" s="67">
        <v>9.0</v>
      </c>
      <c r="D9" s="60" t="s">
        <v>61</v>
      </c>
      <c r="E9" s="68">
        <v>0.0</v>
      </c>
      <c r="F9" s="68">
        <v>18049.0</v>
      </c>
      <c r="G9" s="68">
        <v>0.0</v>
      </c>
      <c r="H9" s="69">
        <f t="shared" si="3"/>
        <v>18049</v>
      </c>
      <c r="I9" s="69">
        <f t="shared" si="4"/>
        <v>0</v>
      </c>
      <c r="J9" s="69">
        <f t="shared" si="5"/>
        <v>1</v>
      </c>
      <c r="K9" s="69">
        <f t="shared" si="6"/>
        <v>0</v>
      </c>
      <c r="L9" s="68">
        <v>0.0</v>
      </c>
      <c r="M9" s="63"/>
      <c r="N9" s="63"/>
      <c r="O9" s="63"/>
      <c r="P9" s="4"/>
      <c r="Q9" s="4"/>
      <c r="R9" s="4"/>
      <c r="S9" s="70">
        <v>6220.202823</v>
      </c>
      <c r="T9" s="63"/>
      <c r="U9" s="63"/>
      <c r="V9" s="63"/>
      <c r="W9" s="63"/>
      <c r="X9" s="63"/>
      <c r="Y9" s="63"/>
      <c r="Z9" s="63"/>
      <c r="AD9" s="63"/>
      <c r="AI9" s="55"/>
    </row>
    <row r="10">
      <c r="A10" s="66">
        <v>8.0</v>
      </c>
      <c r="B10" s="60">
        <v>2.0</v>
      </c>
      <c r="C10" s="67">
        <v>9.0</v>
      </c>
      <c r="D10" s="60" t="s">
        <v>61</v>
      </c>
      <c r="E10" s="68">
        <v>0.0</v>
      </c>
      <c r="F10" s="68">
        <v>18087.0</v>
      </c>
      <c r="G10" s="68">
        <v>0.0</v>
      </c>
      <c r="H10" s="69">
        <f t="shared" si="3"/>
        <v>18087</v>
      </c>
      <c r="I10" s="69">
        <f t="shared" si="4"/>
        <v>0</v>
      </c>
      <c r="J10" s="69">
        <f t="shared" si="5"/>
        <v>1</v>
      </c>
      <c r="K10" s="69">
        <f t="shared" si="6"/>
        <v>0</v>
      </c>
      <c r="L10" s="69">
        <f t="shared" ref="L10:L206" si="8">(I10-J10)/(I10+J10)</f>
        <v>-1</v>
      </c>
      <c r="M10" s="63"/>
      <c r="N10" s="63"/>
      <c r="O10" s="63"/>
      <c r="P10" s="4"/>
      <c r="Q10" s="4"/>
      <c r="R10" s="4"/>
      <c r="S10" s="70">
        <v>20172.8139</v>
      </c>
      <c r="T10" s="63"/>
      <c r="U10" s="63"/>
      <c r="V10" s="63"/>
      <c r="W10" s="63"/>
      <c r="X10" s="63"/>
      <c r="Y10" s="63"/>
      <c r="Z10" s="63"/>
      <c r="AD10" s="63"/>
      <c r="AI10" s="55"/>
    </row>
    <row r="11">
      <c r="A11" s="66">
        <v>9.0</v>
      </c>
      <c r="B11" s="60">
        <v>2.0</v>
      </c>
      <c r="C11" s="67">
        <v>15.0</v>
      </c>
      <c r="D11" s="60" t="s">
        <v>61</v>
      </c>
      <c r="E11" s="68">
        <v>0.0</v>
      </c>
      <c r="F11" s="68">
        <v>18169.0</v>
      </c>
      <c r="G11" s="68">
        <v>0.0</v>
      </c>
      <c r="H11" s="69">
        <f t="shared" si="3"/>
        <v>18169</v>
      </c>
      <c r="I11" s="69">
        <f t="shared" si="4"/>
        <v>0</v>
      </c>
      <c r="J11" s="69">
        <f t="shared" si="5"/>
        <v>1</v>
      </c>
      <c r="K11" s="69">
        <f t="shared" si="6"/>
        <v>0</v>
      </c>
      <c r="L11" s="69">
        <f t="shared" si="8"/>
        <v>-1</v>
      </c>
      <c r="M11" s="63"/>
      <c r="N11" s="63"/>
      <c r="O11" s="63"/>
      <c r="P11" s="4"/>
      <c r="Q11" s="4"/>
      <c r="R11" s="4"/>
      <c r="S11" s="70">
        <v>11013.51836</v>
      </c>
      <c r="T11" s="63"/>
      <c r="U11" s="63"/>
      <c r="V11" s="63"/>
      <c r="W11" s="63"/>
      <c r="X11" s="63"/>
      <c r="Y11" s="63"/>
      <c r="Z11" s="63"/>
      <c r="AD11" s="63"/>
      <c r="AI11" s="55"/>
    </row>
    <row r="12">
      <c r="A12" s="73">
        <v>10.0</v>
      </c>
      <c r="B12" s="60">
        <v>2.0</v>
      </c>
      <c r="C12" s="67">
        <v>15.0</v>
      </c>
      <c r="D12" s="60" t="s">
        <v>61</v>
      </c>
      <c r="E12" s="62">
        <v>6809.0</v>
      </c>
      <c r="F12" s="62">
        <v>8630.0</v>
      </c>
      <c r="G12" s="62">
        <v>2579.0</v>
      </c>
      <c r="H12" s="63">
        <f t="shared" si="3"/>
        <v>18018</v>
      </c>
      <c r="I12" s="63">
        <f t="shared" si="4"/>
        <v>0.3778998779</v>
      </c>
      <c r="J12" s="63">
        <f t="shared" si="5"/>
        <v>0.478965479</v>
      </c>
      <c r="K12" s="63">
        <f t="shared" si="6"/>
        <v>0.1431346431</v>
      </c>
      <c r="L12" s="63">
        <f t="shared" si="8"/>
        <v>-0.1179480536</v>
      </c>
      <c r="M12" s="63"/>
      <c r="N12" s="63"/>
      <c r="O12" s="63"/>
      <c r="P12" s="4"/>
      <c r="Q12" s="4"/>
      <c r="R12" s="4"/>
      <c r="S12" s="72">
        <v>15544.44075</v>
      </c>
      <c r="T12" s="63"/>
      <c r="U12" s="48" t="s">
        <v>62</v>
      </c>
      <c r="V12" s="49"/>
      <c r="W12" s="50"/>
      <c r="X12" s="63"/>
      <c r="Y12" s="63"/>
      <c r="Z12" s="63"/>
      <c r="AD12" s="63"/>
      <c r="AI12" s="55"/>
    </row>
    <row r="13">
      <c r="A13" s="73">
        <v>12.0</v>
      </c>
      <c r="B13" s="60">
        <v>2.0</v>
      </c>
      <c r="C13" s="67">
        <v>15.0</v>
      </c>
      <c r="D13" s="60" t="s">
        <v>61</v>
      </c>
      <c r="E13" s="62">
        <v>7893.0</v>
      </c>
      <c r="F13" s="62">
        <v>61.0</v>
      </c>
      <c r="G13" s="62">
        <v>10188.0</v>
      </c>
      <c r="H13" s="63">
        <f t="shared" si="3"/>
        <v>18142</v>
      </c>
      <c r="I13" s="63">
        <f t="shared" si="4"/>
        <v>0.4350677985</v>
      </c>
      <c r="J13" s="63">
        <f t="shared" si="5"/>
        <v>0.003362363576</v>
      </c>
      <c r="K13" s="63">
        <f t="shared" si="6"/>
        <v>0.5615698379</v>
      </c>
      <c r="L13" s="63">
        <f t="shared" si="8"/>
        <v>0.9846618054</v>
      </c>
      <c r="M13" s="63"/>
      <c r="N13" s="63"/>
      <c r="O13" s="63"/>
      <c r="P13" s="4"/>
      <c r="Q13" s="4"/>
      <c r="R13" s="4"/>
      <c r="S13" s="72">
        <v>9471.941271</v>
      </c>
      <c r="T13" s="63"/>
      <c r="U13" s="63"/>
      <c r="V13" s="54" t="s">
        <v>63</v>
      </c>
      <c r="W13" s="54" t="s">
        <v>64</v>
      </c>
      <c r="X13" s="63"/>
      <c r="Y13" s="63"/>
      <c r="Z13" s="63"/>
      <c r="AD13" s="63"/>
      <c r="AI13" s="55"/>
    </row>
    <row r="14">
      <c r="A14" s="73">
        <v>21.0</v>
      </c>
      <c r="B14" s="60">
        <v>2.0</v>
      </c>
      <c r="C14" s="67">
        <v>29.0</v>
      </c>
      <c r="D14" s="60" t="s">
        <v>61</v>
      </c>
      <c r="E14" s="68">
        <v>0.0</v>
      </c>
      <c r="F14" s="68">
        <v>18394.0</v>
      </c>
      <c r="G14" s="68">
        <v>0.0</v>
      </c>
      <c r="H14" s="69">
        <f t="shared" si="3"/>
        <v>18394</v>
      </c>
      <c r="I14" s="69">
        <f t="shared" si="4"/>
        <v>0</v>
      </c>
      <c r="J14" s="69">
        <f t="shared" si="5"/>
        <v>1</v>
      </c>
      <c r="K14" s="69">
        <f t="shared" si="6"/>
        <v>0</v>
      </c>
      <c r="L14" s="69">
        <f t="shared" si="8"/>
        <v>-1</v>
      </c>
      <c r="M14" s="63"/>
      <c r="N14" s="63"/>
      <c r="O14" s="63"/>
      <c r="P14" s="4"/>
      <c r="Q14" s="4"/>
      <c r="R14" s="4"/>
      <c r="S14" s="70">
        <v>14520.93537</v>
      </c>
      <c r="T14" s="63"/>
      <c r="U14" s="54" t="s">
        <v>65</v>
      </c>
      <c r="V14" s="74">
        <f>AVERAGE(S3:S13,S18:S29,S52:S56)</f>
        <v>23628.94514</v>
      </c>
      <c r="W14" s="74">
        <f>AVERAGE(S93:S99,S106:S117,S140:S148)</f>
        <v>31197.04295</v>
      </c>
      <c r="X14" s="63"/>
      <c r="Y14" s="63"/>
      <c r="Z14" s="63"/>
      <c r="AD14" s="63"/>
      <c r="AI14" s="55"/>
    </row>
    <row r="15">
      <c r="A15" s="73">
        <v>25.0</v>
      </c>
      <c r="B15" s="60">
        <v>2.0</v>
      </c>
      <c r="C15" s="67">
        <v>29.0</v>
      </c>
      <c r="D15" s="60" t="s">
        <v>61</v>
      </c>
      <c r="E15" s="62">
        <v>16713.0</v>
      </c>
      <c r="F15" s="62">
        <v>4997.0</v>
      </c>
      <c r="G15" s="62">
        <v>2250.0</v>
      </c>
      <c r="H15" s="63">
        <f t="shared" si="3"/>
        <v>23960</v>
      </c>
      <c r="I15" s="63">
        <f t="shared" si="4"/>
        <v>0.6975375626</v>
      </c>
      <c r="J15" s="63">
        <f t="shared" si="5"/>
        <v>0.2085559265</v>
      </c>
      <c r="K15" s="63">
        <f t="shared" si="6"/>
        <v>0.09390651085</v>
      </c>
      <c r="L15" s="63">
        <f t="shared" si="8"/>
        <v>0.5396591433</v>
      </c>
      <c r="M15" s="63"/>
      <c r="N15" s="63"/>
      <c r="O15" s="63"/>
      <c r="P15" s="4"/>
      <c r="Q15" s="4"/>
      <c r="R15" s="4"/>
      <c r="S15" s="72">
        <v>73979.76187</v>
      </c>
      <c r="T15" s="62"/>
      <c r="U15" s="54" t="s">
        <v>66</v>
      </c>
      <c r="V15" s="74">
        <f>AVERAGE(S30:S37,S57:S65)</f>
        <v>26567.66808</v>
      </c>
      <c r="W15" s="74">
        <f>AVERAGE(S118:S125,S149:S150)</f>
        <v>25078.90956</v>
      </c>
      <c r="X15" s="63"/>
      <c r="Y15" s="63"/>
      <c r="Z15" s="63"/>
      <c r="AD15" s="63"/>
      <c r="AI15" s="55"/>
    </row>
    <row r="16">
      <c r="A16" s="73">
        <v>26.0</v>
      </c>
      <c r="B16" s="60">
        <v>2.0</v>
      </c>
      <c r="C16" s="67">
        <v>29.0</v>
      </c>
      <c r="D16" s="60" t="s">
        <v>61</v>
      </c>
      <c r="E16" s="68">
        <v>0.0</v>
      </c>
      <c r="F16" s="68">
        <v>17297.0</v>
      </c>
      <c r="G16" s="68">
        <v>0.0</v>
      </c>
      <c r="H16" s="69">
        <f t="shared" si="3"/>
        <v>17297</v>
      </c>
      <c r="I16" s="69">
        <f t="shared" si="4"/>
        <v>0</v>
      </c>
      <c r="J16" s="69">
        <f t="shared" si="5"/>
        <v>1</v>
      </c>
      <c r="K16" s="69">
        <f t="shared" si="6"/>
        <v>0</v>
      </c>
      <c r="L16" s="69">
        <f t="shared" si="8"/>
        <v>-1</v>
      </c>
      <c r="M16" s="63"/>
      <c r="N16" s="63"/>
      <c r="O16" s="63"/>
      <c r="P16" s="4"/>
      <c r="Q16" s="4"/>
      <c r="R16" s="4"/>
      <c r="S16" s="70">
        <v>18033.51702</v>
      </c>
      <c r="T16" s="63"/>
      <c r="U16" s="54" t="s">
        <v>67</v>
      </c>
      <c r="V16" s="74">
        <f>AVERAGE(S14:S17,S38:S51,S66:S76)</f>
        <v>31582.5613</v>
      </c>
      <c r="W16" s="74">
        <f>AVERAGE(S100:S105,S126:S139)</f>
        <v>28788.76737</v>
      </c>
      <c r="X16" s="63"/>
      <c r="Y16" s="63"/>
      <c r="Z16" s="63"/>
      <c r="AD16" s="63"/>
      <c r="AI16" s="55"/>
    </row>
    <row r="17">
      <c r="A17" s="73">
        <v>30.0</v>
      </c>
      <c r="B17" s="60">
        <v>2.0</v>
      </c>
      <c r="C17" s="67">
        <v>29.0</v>
      </c>
      <c r="D17" s="60" t="s">
        <v>61</v>
      </c>
      <c r="E17" s="62">
        <v>7643.0</v>
      </c>
      <c r="F17" s="62">
        <v>3433.0</v>
      </c>
      <c r="G17" s="62">
        <v>326.0</v>
      </c>
      <c r="H17" s="63">
        <f t="shared" si="3"/>
        <v>11402</v>
      </c>
      <c r="I17" s="63">
        <f t="shared" si="4"/>
        <v>0.6703209963</v>
      </c>
      <c r="J17" s="63">
        <f t="shared" si="5"/>
        <v>0.3010875285</v>
      </c>
      <c r="K17" s="63">
        <f t="shared" si="6"/>
        <v>0.02859147518</v>
      </c>
      <c r="L17" s="63">
        <f t="shared" si="8"/>
        <v>0.3801011195</v>
      </c>
      <c r="M17" s="63"/>
      <c r="N17" s="63"/>
      <c r="O17" s="63"/>
      <c r="P17" s="4"/>
      <c r="Q17" s="4"/>
      <c r="R17" s="4"/>
      <c r="S17" s="72">
        <v>9262.520335</v>
      </c>
      <c r="T17" s="63"/>
      <c r="U17" s="63"/>
      <c r="V17" s="63"/>
      <c r="W17" s="63"/>
      <c r="X17" s="63"/>
      <c r="Y17" s="63"/>
      <c r="Z17" s="63"/>
      <c r="AD17" s="63"/>
      <c r="AI17" s="55"/>
    </row>
    <row r="18">
      <c r="A18" s="73">
        <v>1.0</v>
      </c>
      <c r="B18" s="60">
        <v>3.0</v>
      </c>
      <c r="C18" s="67">
        <v>8.0</v>
      </c>
      <c r="D18" s="60" t="s">
        <v>61</v>
      </c>
      <c r="E18" s="62">
        <v>483.0</v>
      </c>
      <c r="F18" s="62">
        <v>14993.0</v>
      </c>
      <c r="G18" s="62">
        <v>219.0</v>
      </c>
      <c r="H18" s="63">
        <f t="shared" si="3"/>
        <v>15695</v>
      </c>
      <c r="I18" s="63">
        <f t="shared" si="4"/>
        <v>0.03077413189</v>
      </c>
      <c r="J18" s="63">
        <f t="shared" si="5"/>
        <v>0.9552723797</v>
      </c>
      <c r="K18" s="63">
        <f t="shared" si="6"/>
        <v>0.01395348837</v>
      </c>
      <c r="L18" s="63">
        <f t="shared" si="8"/>
        <v>-0.9375807702</v>
      </c>
      <c r="M18" s="63"/>
      <c r="N18" s="63"/>
      <c r="O18" s="63"/>
      <c r="P18" s="4"/>
      <c r="Q18" s="4"/>
      <c r="R18" s="4"/>
      <c r="S18" s="72">
        <v>27178.83289</v>
      </c>
      <c r="T18" s="63"/>
      <c r="U18" s="63"/>
      <c r="V18" s="63"/>
      <c r="W18" s="63"/>
      <c r="X18" s="63"/>
      <c r="Y18" s="63"/>
      <c r="Z18" s="63"/>
      <c r="AD18" s="63"/>
      <c r="AI18" s="55"/>
    </row>
    <row r="19">
      <c r="A19" s="73">
        <v>2.0</v>
      </c>
      <c r="B19" s="60">
        <v>3.0</v>
      </c>
      <c r="C19" s="67">
        <v>8.0</v>
      </c>
      <c r="D19" s="60" t="s">
        <v>61</v>
      </c>
      <c r="E19" s="62">
        <v>13533.0</v>
      </c>
      <c r="F19" s="62">
        <v>1731.0</v>
      </c>
      <c r="G19" s="62">
        <v>441.0</v>
      </c>
      <c r="H19" s="63">
        <f t="shared" si="3"/>
        <v>15705</v>
      </c>
      <c r="I19" s="63">
        <f t="shared" si="4"/>
        <v>0.8617000955</v>
      </c>
      <c r="J19" s="63">
        <f t="shared" si="5"/>
        <v>0.1102196753</v>
      </c>
      <c r="K19" s="63">
        <f t="shared" si="6"/>
        <v>0.02808022923</v>
      </c>
      <c r="L19" s="63">
        <f t="shared" si="8"/>
        <v>0.7731918239</v>
      </c>
      <c r="M19" s="63"/>
      <c r="N19" s="63"/>
      <c r="O19" s="63"/>
      <c r="P19" s="4"/>
      <c r="Q19" s="4"/>
      <c r="R19" s="4"/>
      <c r="S19" s="72">
        <v>22869.49989</v>
      </c>
      <c r="T19" s="63"/>
      <c r="U19" s="63"/>
      <c r="V19" s="63"/>
      <c r="W19" s="63"/>
      <c r="X19" s="63"/>
      <c r="Y19" s="63"/>
      <c r="Z19" s="63"/>
      <c r="AD19" s="63"/>
      <c r="AI19" s="55"/>
    </row>
    <row r="20">
      <c r="A20" s="73">
        <v>3.0</v>
      </c>
      <c r="B20" s="60">
        <v>3.0</v>
      </c>
      <c r="C20" s="67">
        <v>8.0</v>
      </c>
      <c r="D20" s="60" t="s">
        <v>61</v>
      </c>
      <c r="E20" s="62">
        <v>13030.0</v>
      </c>
      <c r="F20" s="62">
        <v>2311.0</v>
      </c>
      <c r="G20" s="62">
        <v>802.0</v>
      </c>
      <c r="H20" s="63">
        <f t="shared" si="3"/>
        <v>16143</v>
      </c>
      <c r="I20" s="63">
        <f t="shared" si="4"/>
        <v>0.8071609986</v>
      </c>
      <c r="J20" s="63">
        <f t="shared" si="5"/>
        <v>0.1431580252</v>
      </c>
      <c r="K20" s="63">
        <f t="shared" si="6"/>
        <v>0.04968097627</v>
      </c>
      <c r="L20" s="63">
        <f t="shared" si="8"/>
        <v>0.6987158595</v>
      </c>
      <c r="M20" s="63"/>
      <c r="N20" s="63"/>
      <c r="O20" s="63"/>
      <c r="P20" s="4"/>
      <c r="Q20" s="4"/>
      <c r="R20" s="4"/>
      <c r="S20" s="72">
        <v>24469.5353</v>
      </c>
      <c r="T20" s="63"/>
      <c r="U20" s="63"/>
      <c r="V20" s="63"/>
      <c r="W20" s="63"/>
      <c r="X20" s="63"/>
      <c r="Y20" s="63"/>
      <c r="Z20" s="63"/>
      <c r="AD20" s="63"/>
      <c r="AI20" s="55"/>
    </row>
    <row r="21">
      <c r="A21" s="73">
        <v>4.0</v>
      </c>
      <c r="B21" s="60">
        <v>3.0</v>
      </c>
      <c r="C21" s="67">
        <v>8.0</v>
      </c>
      <c r="D21" s="60" t="s">
        <v>61</v>
      </c>
      <c r="E21" s="62">
        <v>7050.0</v>
      </c>
      <c r="F21" s="62">
        <v>3576.0</v>
      </c>
      <c r="G21" s="62">
        <v>967.0</v>
      </c>
      <c r="H21" s="63">
        <f t="shared" si="3"/>
        <v>11593</v>
      </c>
      <c r="I21" s="63">
        <f t="shared" si="4"/>
        <v>0.608125593</v>
      </c>
      <c r="J21" s="63">
        <f t="shared" si="5"/>
        <v>0.3084620029</v>
      </c>
      <c r="K21" s="63">
        <f t="shared" si="6"/>
        <v>0.08341240404</v>
      </c>
      <c r="L21" s="63">
        <f t="shared" si="8"/>
        <v>0.3269339356</v>
      </c>
      <c r="M21" s="63"/>
      <c r="N21" s="63"/>
      <c r="O21" s="63"/>
      <c r="P21" s="4"/>
      <c r="Q21" s="4"/>
      <c r="R21" s="4"/>
      <c r="S21" s="72">
        <v>27638.91395</v>
      </c>
      <c r="T21" s="63"/>
      <c r="U21" s="63"/>
      <c r="V21" s="63"/>
      <c r="W21" s="63"/>
      <c r="X21" s="63"/>
      <c r="Y21" s="63"/>
      <c r="Z21" s="63"/>
      <c r="AD21" s="63"/>
    </row>
    <row r="22">
      <c r="A22" s="73">
        <v>5.0</v>
      </c>
      <c r="B22" s="60">
        <v>3.0</v>
      </c>
      <c r="C22" s="67">
        <v>8.0</v>
      </c>
      <c r="D22" s="60" t="s">
        <v>61</v>
      </c>
      <c r="E22" s="62">
        <v>360.0</v>
      </c>
      <c r="F22" s="62">
        <v>15501.0</v>
      </c>
      <c r="G22" s="62">
        <v>312.0</v>
      </c>
      <c r="H22" s="63">
        <f t="shared" si="3"/>
        <v>16173</v>
      </c>
      <c r="I22" s="63">
        <f t="shared" si="4"/>
        <v>0.02225932109</v>
      </c>
      <c r="J22" s="63">
        <f t="shared" si="5"/>
        <v>0.9584492673</v>
      </c>
      <c r="K22" s="63">
        <f t="shared" si="6"/>
        <v>0.01929141161</v>
      </c>
      <c r="L22" s="63">
        <f t="shared" si="8"/>
        <v>-0.9546056365</v>
      </c>
      <c r="M22" s="63"/>
      <c r="N22" s="63"/>
      <c r="O22" s="63"/>
      <c r="P22" s="4"/>
      <c r="Q22" s="4"/>
      <c r="R22" s="4"/>
      <c r="S22" s="72">
        <v>19778.3603</v>
      </c>
      <c r="T22" s="63"/>
      <c r="U22" s="63"/>
      <c r="V22" s="63"/>
      <c r="W22" s="63"/>
      <c r="X22" s="63"/>
      <c r="Y22" s="63"/>
      <c r="Z22" s="63"/>
      <c r="AD22" s="63"/>
    </row>
    <row r="23">
      <c r="A23" s="73">
        <v>6.0</v>
      </c>
      <c r="B23" s="60">
        <v>3.0</v>
      </c>
      <c r="C23" s="67">
        <v>8.0</v>
      </c>
      <c r="D23" s="60" t="s">
        <v>61</v>
      </c>
      <c r="E23" s="62">
        <v>4412.0</v>
      </c>
      <c r="F23" s="62">
        <v>7210.0</v>
      </c>
      <c r="G23" s="62">
        <v>2173.0</v>
      </c>
      <c r="H23" s="63">
        <f t="shared" si="3"/>
        <v>13795</v>
      </c>
      <c r="I23" s="63">
        <f t="shared" si="4"/>
        <v>0.3198260239</v>
      </c>
      <c r="J23" s="63">
        <f t="shared" si="5"/>
        <v>0.5226531352</v>
      </c>
      <c r="K23" s="63">
        <f t="shared" si="6"/>
        <v>0.1575208409</v>
      </c>
      <c r="L23" s="63">
        <f t="shared" si="8"/>
        <v>-0.2407503012</v>
      </c>
      <c r="M23" s="63"/>
      <c r="N23" s="63"/>
      <c r="O23" s="63"/>
      <c r="P23" s="4"/>
      <c r="Q23" s="4"/>
      <c r="R23" s="4"/>
      <c r="S23" s="72">
        <v>24370.78549</v>
      </c>
      <c r="T23" s="63"/>
      <c r="U23" s="63"/>
      <c r="V23" s="63"/>
      <c r="W23" s="63"/>
      <c r="X23" s="63"/>
      <c r="Y23" s="63"/>
      <c r="Z23" s="63"/>
      <c r="AD23" s="63"/>
    </row>
    <row r="24">
      <c r="A24" s="73">
        <v>8.0</v>
      </c>
      <c r="B24" s="60">
        <v>3.0</v>
      </c>
      <c r="C24" s="73">
        <v>14.0</v>
      </c>
      <c r="D24" s="60" t="s">
        <v>61</v>
      </c>
      <c r="E24" s="62">
        <v>15966.0</v>
      </c>
      <c r="F24" s="62">
        <v>1244.0</v>
      </c>
      <c r="G24" s="62">
        <v>457.0</v>
      </c>
      <c r="H24" s="63">
        <f t="shared" si="3"/>
        <v>17667</v>
      </c>
      <c r="I24" s="63">
        <f t="shared" si="4"/>
        <v>0.9037187978</v>
      </c>
      <c r="J24" s="63">
        <f t="shared" si="5"/>
        <v>0.07041376578</v>
      </c>
      <c r="K24" s="63">
        <f t="shared" si="6"/>
        <v>0.02586743646</v>
      </c>
      <c r="L24" s="63">
        <f t="shared" si="8"/>
        <v>0.8554328879</v>
      </c>
      <c r="M24" s="63"/>
      <c r="N24" s="63"/>
      <c r="O24" s="63"/>
      <c r="P24" s="4"/>
      <c r="Q24" s="4"/>
      <c r="R24" s="4"/>
      <c r="S24" s="72">
        <v>38447.13779</v>
      </c>
      <c r="T24" s="63"/>
      <c r="U24" s="63"/>
      <c r="V24" s="63"/>
      <c r="W24" s="63"/>
      <c r="X24" s="63"/>
      <c r="Y24" s="63"/>
      <c r="Z24" s="63"/>
      <c r="AD24" s="63"/>
    </row>
    <row r="25">
      <c r="A25" s="73">
        <v>9.0</v>
      </c>
      <c r="B25" s="60">
        <v>3.0</v>
      </c>
      <c r="C25" s="73">
        <v>14.0</v>
      </c>
      <c r="D25" s="60" t="s">
        <v>61</v>
      </c>
      <c r="E25" s="62">
        <v>13966.0</v>
      </c>
      <c r="F25" s="62">
        <v>681.0</v>
      </c>
      <c r="G25" s="62">
        <v>3253.0</v>
      </c>
      <c r="H25" s="63">
        <f t="shared" si="3"/>
        <v>17900</v>
      </c>
      <c r="I25" s="63">
        <f t="shared" si="4"/>
        <v>0.7802234637</v>
      </c>
      <c r="J25" s="63">
        <f t="shared" si="5"/>
        <v>0.03804469274</v>
      </c>
      <c r="K25" s="63">
        <f t="shared" si="6"/>
        <v>0.1817318436</v>
      </c>
      <c r="L25" s="63">
        <f t="shared" si="8"/>
        <v>0.9070116747</v>
      </c>
      <c r="M25" s="63"/>
      <c r="N25" s="63"/>
      <c r="O25" s="63"/>
      <c r="P25" s="4"/>
      <c r="Q25" s="4"/>
      <c r="R25" s="4"/>
      <c r="S25" s="72">
        <v>40686.58526</v>
      </c>
      <c r="T25" s="63"/>
      <c r="U25" s="63"/>
      <c r="V25" s="63"/>
      <c r="W25" s="63"/>
      <c r="X25" s="63"/>
      <c r="Y25" s="63"/>
      <c r="Z25" s="63"/>
      <c r="AD25" s="63"/>
    </row>
    <row r="26">
      <c r="A26" s="73">
        <v>10.0</v>
      </c>
      <c r="B26" s="60">
        <v>3.0</v>
      </c>
      <c r="C26" s="73">
        <v>14.0</v>
      </c>
      <c r="D26" s="60" t="s">
        <v>61</v>
      </c>
      <c r="E26" s="62">
        <v>3126.0</v>
      </c>
      <c r="F26" s="62">
        <v>14425.0</v>
      </c>
      <c r="G26" s="62">
        <v>1468.0</v>
      </c>
      <c r="H26" s="63">
        <f t="shared" si="3"/>
        <v>19019</v>
      </c>
      <c r="I26" s="63">
        <f t="shared" si="4"/>
        <v>0.1643619538</v>
      </c>
      <c r="J26" s="63">
        <f t="shared" si="5"/>
        <v>0.7584520742</v>
      </c>
      <c r="K26" s="63">
        <f t="shared" si="6"/>
        <v>0.07718597192</v>
      </c>
      <c r="L26" s="63">
        <f t="shared" si="8"/>
        <v>-0.6437809811</v>
      </c>
      <c r="M26" s="63"/>
      <c r="N26" s="63"/>
      <c r="O26" s="63"/>
      <c r="P26" s="4"/>
      <c r="Q26" s="4"/>
      <c r="R26" s="4"/>
      <c r="S26" s="72">
        <v>36441.91144</v>
      </c>
      <c r="T26" s="63"/>
      <c r="U26" s="63"/>
      <c r="V26" s="63"/>
      <c r="W26" s="63"/>
      <c r="X26" s="63"/>
      <c r="Y26" s="63"/>
      <c r="Z26" s="63"/>
      <c r="AD26" s="63"/>
    </row>
    <row r="27">
      <c r="A27" s="73">
        <v>11.0</v>
      </c>
      <c r="B27" s="60">
        <v>3.0</v>
      </c>
      <c r="C27" s="73">
        <v>14.0</v>
      </c>
      <c r="D27" s="60" t="s">
        <v>61</v>
      </c>
      <c r="E27" s="62">
        <v>7057.0</v>
      </c>
      <c r="F27" s="62">
        <v>7726.0</v>
      </c>
      <c r="G27" s="62">
        <v>4375.0</v>
      </c>
      <c r="H27" s="63">
        <f t="shared" si="3"/>
        <v>19158</v>
      </c>
      <c r="I27" s="63">
        <f t="shared" si="4"/>
        <v>0.3683578662</v>
      </c>
      <c r="J27" s="63">
        <f t="shared" si="5"/>
        <v>0.403278004</v>
      </c>
      <c r="K27" s="63">
        <f t="shared" si="6"/>
        <v>0.2283641299</v>
      </c>
      <c r="L27" s="63">
        <f t="shared" si="8"/>
        <v>-0.04525468443</v>
      </c>
      <c r="M27" s="63"/>
      <c r="N27" s="63"/>
      <c r="O27" s="63"/>
      <c r="P27" s="4"/>
      <c r="Q27" s="4"/>
      <c r="R27" s="4"/>
      <c r="S27" s="72">
        <v>15891.38424</v>
      </c>
      <c r="T27" s="63"/>
      <c r="U27" s="63"/>
      <c r="V27" s="63"/>
      <c r="W27" s="63"/>
      <c r="X27" s="63"/>
      <c r="Y27" s="63"/>
      <c r="Z27" s="63"/>
      <c r="AD27" s="63"/>
    </row>
    <row r="28">
      <c r="A28" s="73">
        <v>13.0</v>
      </c>
      <c r="B28" s="60">
        <v>3.0</v>
      </c>
      <c r="C28" s="73">
        <v>14.0</v>
      </c>
      <c r="D28" s="60" t="s">
        <v>61</v>
      </c>
      <c r="E28" s="62">
        <v>11732.0</v>
      </c>
      <c r="F28" s="62">
        <v>5013.0</v>
      </c>
      <c r="G28" s="62">
        <v>1163.0</v>
      </c>
      <c r="H28" s="63">
        <f t="shared" si="3"/>
        <v>17908</v>
      </c>
      <c r="I28" s="63">
        <f t="shared" si="4"/>
        <v>0.6551262006</v>
      </c>
      <c r="J28" s="63">
        <f t="shared" si="5"/>
        <v>0.2799307572</v>
      </c>
      <c r="K28" s="63">
        <f t="shared" si="6"/>
        <v>0.06494304222</v>
      </c>
      <c r="L28" s="63">
        <f t="shared" si="8"/>
        <v>0.4012541057</v>
      </c>
      <c r="M28" s="63"/>
      <c r="N28" s="63"/>
      <c r="O28" s="63"/>
      <c r="P28" s="4"/>
      <c r="Q28" s="4"/>
      <c r="R28" s="4"/>
      <c r="S28" s="72">
        <v>31139.78334</v>
      </c>
      <c r="T28" s="63"/>
      <c r="U28" s="63"/>
      <c r="V28" s="63"/>
      <c r="W28" s="63"/>
      <c r="X28" s="63"/>
      <c r="Y28" s="63"/>
      <c r="Z28" s="63"/>
      <c r="AD28" s="63"/>
    </row>
    <row r="29">
      <c r="A29" s="73">
        <v>14.0</v>
      </c>
      <c r="B29" s="60">
        <v>3.0</v>
      </c>
      <c r="C29" s="73">
        <v>14.0</v>
      </c>
      <c r="D29" s="60" t="s">
        <v>61</v>
      </c>
      <c r="E29" s="68">
        <v>0.0</v>
      </c>
      <c r="F29" s="68">
        <v>17962.0</v>
      </c>
      <c r="G29" s="68">
        <v>2.0</v>
      </c>
      <c r="H29" s="69">
        <f t="shared" si="3"/>
        <v>17964</v>
      </c>
      <c r="I29" s="69">
        <f t="shared" si="4"/>
        <v>0</v>
      </c>
      <c r="J29" s="69">
        <f t="shared" si="5"/>
        <v>0.9998886662</v>
      </c>
      <c r="K29" s="69">
        <f t="shared" si="6"/>
        <v>0.0001113337787</v>
      </c>
      <c r="L29" s="69">
        <f t="shared" si="8"/>
        <v>-1</v>
      </c>
      <c r="M29" s="63"/>
      <c r="N29" s="63"/>
      <c r="O29" s="63"/>
      <c r="P29" s="4"/>
      <c r="Q29" s="4"/>
      <c r="R29" s="4"/>
      <c r="S29" s="70">
        <v>47171.33417</v>
      </c>
      <c r="T29" s="63"/>
      <c r="U29" s="63"/>
      <c r="V29" s="63"/>
      <c r="W29" s="63"/>
      <c r="X29" s="63"/>
      <c r="Y29" s="63"/>
      <c r="Z29" s="63"/>
      <c r="AD29" s="63"/>
    </row>
    <row r="30">
      <c r="A30" s="73">
        <v>15.0</v>
      </c>
      <c r="B30" s="60">
        <v>3.0</v>
      </c>
      <c r="C30" s="73">
        <v>16.0</v>
      </c>
      <c r="D30" s="60" t="s">
        <v>61</v>
      </c>
      <c r="E30" s="68">
        <v>16572.0</v>
      </c>
      <c r="F30" s="68">
        <v>0.0</v>
      </c>
      <c r="G30" s="68">
        <v>1339.0</v>
      </c>
      <c r="H30" s="69">
        <f t="shared" si="3"/>
        <v>17911</v>
      </c>
      <c r="I30" s="69">
        <f t="shared" si="4"/>
        <v>0.9252414717</v>
      </c>
      <c r="J30" s="69">
        <f t="shared" si="5"/>
        <v>0</v>
      </c>
      <c r="K30" s="69">
        <f t="shared" si="6"/>
        <v>0.07475852828</v>
      </c>
      <c r="L30" s="69">
        <f t="shared" si="8"/>
        <v>1</v>
      </c>
      <c r="M30" s="63"/>
      <c r="N30" s="63"/>
      <c r="O30" s="63"/>
      <c r="P30" s="4"/>
      <c r="Q30" s="4"/>
      <c r="R30" s="4"/>
      <c r="S30" s="70">
        <v>14584.00242</v>
      </c>
      <c r="T30" s="63"/>
      <c r="U30" s="63"/>
      <c r="V30" s="63"/>
      <c r="W30" s="63"/>
      <c r="X30" s="63"/>
      <c r="Y30" s="63"/>
      <c r="Z30" s="63"/>
      <c r="AD30" s="63"/>
    </row>
    <row r="31">
      <c r="A31" s="73">
        <v>17.0</v>
      </c>
      <c r="B31" s="60">
        <v>3.0</v>
      </c>
      <c r="C31" s="73">
        <v>16.0</v>
      </c>
      <c r="D31" s="60" t="s">
        <v>61</v>
      </c>
      <c r="E31" s="62">
        <v>8095.0</v>
      </c>
      <c r="F31" s="62">
        <v>8613.0</v>
      </c>
      <c r="G31" s="62">
        <v>1161.0</v>
      </c>
      <c r="H31" s="63">
        <f t="shared" si="3"/>
        <v>17869</v>
      </c>
      <c r="I31" s="63">
        <f t="shared" si="4"/>
        <v>0.4530191953</v>
      </c>
      <c r="J31" s="63">
        <f t="shared" si="5"/>
        <v>0.4820079467</v>
      </c>
      <c r="K31" s="63">
        <f t="shared" si="6"/>
        <v>0.06497285802</v>
      </c>
      <c r="L31" s="63">
        <f t="shared" si="8"/>
        <v>-0.03100311228</v>
      </c>
      <c r="M31" s="63"/>
      <c r="N31" s="63"/>
      <c r="O31" s="63"/>
      <c r="P31" s="4"/>
      <c r="Q31" s="4"/>
      <c r="R31" s="4"/>
      <c r="S31" s="72">
        <v>47606.22005</v>
      </c>
      <c r="T31" s="63"/>
      <c r="U31" s="63"/>
      <c r="V31" s="63"/>
      <c r="W31" s="63"/>
      <c r="X31" s="63"/>
      <c r="Y31" s="63"/>
      <c r="Z31" s="63"/>
      <c r="AD31" s="63"/>
    </row>
    <row r="32">
      <c r="A32" s="73">
        <v>18.0</v>
      </c>
      <c r="B32" s="60">
        <v>3.0</v>
      </c>
      <c r="C32" s="73">
        <v>16.0</v>
      </c>
      <c r="D32" s="60" t="s">
        <v>61</v>
      </c>
      <c r="E32" s="62">
        <v>12828.0</v>
      </c>
      <c r="F32" s="62">
        <v>3877.0</v>
      </c>
      <c r="G32" s="62">
        <v>980.0</v>
      </c>
      <c r="H32" s="63">
        <f t="shared" si="3"/>
        <v>17685</v>
      </c>
      <c r="I32" s="63">
        <f t="shared" si="4"/>
        <v>0.725360475</v>
      </c>
      <c r="J32" s="63">
        <f t="shared" si="5"/>
        <v>0.2192253322</v>
      </c>
      <c r="K32" s="63">
        <f t="shared" si="6"/>
        <v>0.05541419282</v>
      </c>
      <c r="L32" s="63">
        <f t="shared" si="8"/>
        <v>0.5358275965</v>
      </c>
      <c r="M32" s="63"/>
      <c r="N32" s="63"/>
      <c r="O32" s="63"/>
      <c r="P32" s="4"/>
      <c r="Q32" s="4"/>
      <c r="R32" s="4"/>
      <c r="S32" s="72">
        <v>17440.7103</v>
      </c>
      <c r="T32" s="63"/>
      <c r="U32" s="63"/>
      <c r="V32" s="63"/>
      <c r="W32" s="63"/>
      <c r="X32" s="63"/>
      <c r="Y32" s="63"/>
      <c r="Z32" s="63"/>
      <c r="AD32" s="63"/>
    </row>
    <row r="33">
      <c r="A33" s="73">
        <v>19.0</v>
      </c>
      <c r="B33" s="60">
        <v>3.0</v>
      </c>
      <c r="C33" s="73">
        <v>16.0</v>
      </c>
      <c r="D33" s="60" t="s">
        <v>61</v>
      </c>
      <c r="E33" s="62">
        <v>8185.0</v>
      </c>
      <c r="F33" s="62">
        <v>6395.0</v>
      </c>
      <c r="G33" s="62">
        <v>3179.0</v>
      </c>
      <c r="H33" s="63">
        <f t="shared" si="3"/>
        <v>17759</v>
      </c>
      <c r="I33" s="63">
        <f t="shared" si="4"/>
        <v>0.4608930683</v>
      </c>
      <c r="J33" s="63">
        <f t="shared" si="5"/>
        <v>0.3600991047</v>
      </c>
      <c r="K33" s="63">
        <f t="shared" si="6"/>
        <v>0.179007827</v>
      </c>
      <c r="L33" s="63">
        <f t="shared" si="8"/>
        <v>0.1227709191</v>
      </c>
      <c r="M33" s="63"/>
      <c r="N33" s="63"/>
      <c r="O33" s="63"/>
      <c r="P33" s="4"/>
      <c r="Q33" s="4"/>
      <c r="R33" s="4"/>
      <c r="S33" s="72">
        <v>30571.9077</v>
      </c>
      <c r="T33" s="63"/>
      <c r="U33" s="63"/>
      <c r="V33" s="63"/>
      <c r="W33" s="63"/>
      <c r="X33" s="63"/>
      <c r="Y33" s="63"/>
      <c r="Z33" s="63"/>
      <c r="AD33" s="63"/>
    </row>
    <row r="34">
      <c r="A34" s="73">
        <v>20.0</v>
      </c>
      <c r="B34" s="60">
        <v>3.0</v>
      </c>
      <c r="C34" s="73">
        <v>21.0</v>
      </c>
      <c r="D34" s="60" t="s">
        <v>61</v>
      </c>
      <c r="E34" s="68">
        <v>18767.0</v>
      </c>
      <c r="F34" s="68">
        <v>0.0</v>
      </c>
      <c r="G34" s="68">
        <v>0.0</v>
      </c>
      <c r="H34" s="69">
        <f t="shared" si="3"/>
        <v>18767</v>
      </c>
      <c r="I34" s="69">
        <f t="shared" si="4"/>
        <v>1</v>
      </c>
      <c r="J34" s="69">
        <f t="shared" si="5"/>
        <v>0</v>
      </c>
      <c r="K34" s="69">
        <f t="shared" si="6"/>
        <v>0</v>
      </c>
      <c r="L34" s="69">
        <f t="shared" si="8"/>
        <v>1</v>
      </c>
      <c r="M34" s="63"/>
      <c r="N34" s="63"/>
      <c r="O34" s="63"/>
      <c r="P34" s="4"/>
      <c r="Q34" s="4"/>
      <c r="R34" s="4"/>
      <c r="S34" s="70">
        <v>26450.40068</v>
      </c>
      <c r="T34" s="63"/>
      <c r="U34" s="63"/>
      <c r="V34" s="63"/>
      <c r="W34" s="63"/>
      <c r="X34" s="63"/>
      <c r="Y34" s="63"/>
      <c r="Z34" s="63"/>
      <c r="AD34" s="63"/>
    </row>
    <row r="35">
      <c r="A35" s="73">
        <v>22.0</v>
      </c>
      <c r="B35" s="60">
        <v>3.0</v>
      </c>
      <c r="C35" s="73">
        <v>21.0</v>
      </c>
      <c r="D35" s="60" t="s">
        <v>61</v>
      </c>
      <c r="E35" s="62">
        <v>13567.0</v>
      </c>
      <c r="F35" s="62">
        <v>4442.0</v>
      </c>
      <c r="G35" s="62">
        <v>772.0</v>
      </c>
      <c r="H35" s="63">
        <f t="shared" si="3"/>
        <v>18781</v>
      </c>
      <c r="I35" s="63">
        <f t="shared" si="4"/>
        <v>0.7223790001</v>
      </c>
      <c r="J35" s="63">
        <f t="shared" si="5"/>
        <v>0.2365156275</v>
      </c>
      <c r="K35" s="63">
        <f t="shared" si="6"/>
        <v>0.04110537245</v>
      </c>
      <c r="L35" s="63">
        <f t="shared" si="8"/>
        <v>0.5066910989</v>
      </c>
      <c r="M35" s="63"/>
      <c r="N35" s="63"/>
      <c r="O35" s="63"/>
      <c r="P35" s="4"/>
      <c r="Q35" s="4"/>
      <c r="R35" s="4"/>
      <c r="S35" s="72">
        <v>38275.47696</v>
      </c>
      <c r="T35" s="63"/>
      <c r="U35" s="63"/>
      <c r="V35" s="63"/>
      <c r="W35" s="63"/>
      <c r="X35" s="63"/>
      <c r="Y35" s="63"/>
      <c r="Z35" s="63"/>
      <c r="AD35" s="63"/>
    </row>
    <row r="36">
      <c r="A36" s="73">
        <v>25.0</v>
      </c>
      <c r="B36" s="60">
        <v>3.0</v>
      </c>
      <c r="C36" s="73">
        <v>21.0</v>
      </c>
      <c r="D36" s="60" t="s">
        <v>61</v>
      </c>
      <c r="E36" s="68">
        <v>19306.0</v>
      </c>
      <c r="F36" s="68">
        <v>0.0</v>
      </c>
      <c r="G36" s="68">
        <v>153.0</v>
      </c>
      <c r="H36" s="69">
        <f t="shared" si="3"/>
        <v>19459</v>
      </c>
      <c r="I36" s="69">
        <f t="shared" si="4"/>
        <v>0.9921373144</v>
      </c>
      <c r="J36" s="69">
        <f t="shared" si="5"/>
        <v>0</v>
      </c>
      <c r="K36" s="69">
        <f t="shared" si="6"/>
        <v>0.007862685647</v>
      </c>
      <c r="L36" s="69">
        <f t="shared" si="8"/>
        <v>1</v>
      </c>
      <c r="M36" s="63"/>
      <c r="N36" s="63"/>
      <c r="O36" s="63"/>
      <c r="P36" s="4"/>
      <c r="Q36" s="4"/>
      <c r="R36" s="4"/>
      <c r="S36" s="70">
        <v>17699.91628</v>
      </c>
      <c r="T36" s="63"/>
      <c r="U36" s="63"/>
      <c r="V36" s="63"/>
      <c r="W36" s="63"/>
      <c r="X36" s="63"/>
      <c r="Y36" s="63"/>
      <c r="Z36" s="63"/>
      <c r="AD36" s="63"/>
    </row>
    <row r="37">
      <c r="A37" s="73">
        <v>26.0</v>
      </c>
      <c r="B37" s="60">
        <v>3.0</v>
      </c>
      <c r="C37" s="73">
        <v>21.0</v>
      </c>
      <c r="D37" s="60" t="s">
        <v>61</v>
      </c>
      <c r="E37" s="68">
        <v>0.0</v>
      </c>
      <c r="F37" s="68">
        <v>19443.0</v>
      </c>
      <c r="G37" s="68">
        <v>0.0</v>
      </c>
      <c r="H37" s="69">
        <f t="shared" si="3"/>
        <v>19443</v>
      </c>
      <c r="I37" s="69">
        <f t="shared" si="4"/>
        <v>0</v>
      </c>
      <c r="J37" s="69">
        <f t="shared" si="5"/>
        <v>1</v>
      </c>
      <c r="K37" s="69">
        <f t="shared" si="6"/>
        <v>0</v>
      </c>
      <c r="L37" s="69">
        <f t="shared" si="8"/>
        <v>-1</v>
      </c>
      <c r="M37" s="63"/>
      <c r="N37" s="63"/>
      <c r="O37" s="63"/>
      <c r="P37" s="4"/>
      <c r="Q37" s="4"/>
      <c r="R37" s="4"/>
      <c r="S37" s="70">
        <v>20256.51118</v>
      </c>
      <c r="T37" s="63"/>
      <c r="U37" s="63"/>
      <c r="V37" s="63"/>
      <c r="W37" s="63"/>
      <c r="X37" s="63"/>
      <c r="Y37" s="63"/>
      <c r="Z37" s="63"/>
      <c r="AD37" s="63"/>
    </row>
    <row r="38">
      <c r="A38" s="73">
        <v>28.0</v>
      </c>
      <c r="B38" s="60">
        <v>3.0</v>
      </c>
      <c r="C38" s="73">
        <v>23.0</v>
      </c>
      <c r="D38" s="60" t="s">
        <v>61</v>
      </c>
      <c r="E38" s="62">
        <v>7586.0</v>
      </c>
      <c r="F38" s="62">
        <v>7518.0</v>
      </c>
      <c r="G38" s="62">
        <v>2019.0</v>
      </c>
      <c r="H38" s="63">
        <f t="shared" si="3"/>
        <v>17123</v>
      </c>
      <c r="I38" s="63">
        <f t="shared" si="4"/>
        <v>0.4430298429</v>
      </c>
      <c r="J38" s="63">
        <f t="shared" si="5"/>
        <v>0.4390585762</v>
      </c>
      <c r="K38" s="63">
        <f t="shared" si="6"/>
        <v>0.1179115809</v>
      </c>
      <c r="L38" s="63">
        <f t="shared" si="8"/>
        <v>0.004502118644</v>
      </c>
      <c r="M38" s="63"/>
      <c r="N38" s="63"/>
      <c r="O38" s="63"/>
      <c r="P38" s="4"/>
      <c r="Q38" s="4"/>
      <c r="R38" s="4"/>
      <c r="S38" s="72">
        <v>6139.624973</v>
      </c>
      <c r="T38" s="63"/>
      <c r="U38" s="63"/>
      <c r="V38" s="63"/>
      <c r="W38" s="63"/>
      <c r="X38" s="63"/>
      <c r="Y38" s="63"/>
      <c r="Z38" s="63"/>
      <c r="AD38" s="63"/>
    </row>
    <row r="39">
      <c r="A39" s="73">
        <v>30.0</v>
      </c>
      <c r="B39" s="60">
        <v>3.0</v>
      </c>
      <c r="C39" s="73">
        <v>23.0</v>
      </c>
      <c r="D39" s="60" t="s">
        <v>61</v>
      </c>
      <c r="E39" s="62">
        <v>3856.0</v>
      </c>
      <c r="F39" s="62">
        <v>6304.0</v>
      </c>
      <c r="G39" s="62">
        <v>6954.0</v>
      </c>
      <c r="H39" s="63">
        <f t="shared" si="3"/>
        <v>17114</v>
      </c>
      <c r="I39" s="63">
        <f t="shared" si="4"/>
        <v>0.2253126096</v>
      </c>
      <c r="J39" s="63">
        <f t="shared" si="5"/>
        <v>0.3683533949</v>
      </c>
      <c r="K39" s="63">
        <f t="shared" si="6"/>
        <v>0.4063339956</v>
      </c>
      <c r="L39" s="63">
        <f t="shared" si="8"/>
        <v>-0.2409448819</v>
      </c>
      <c r="M39" s="63"/>
      <c r="N39" s="63"/>
      <c r="O39" s="63"/>
      <c r="P39" s="4"/>
      <c r="Q39" s="4"/>
      <c r="R39" s="4"/>
      <c r="S39" s="72">
        <v>13425.06183</v>
      </c>
      <c r="T39" s="63"/>
      <c r="U39" s="63"/>
      <c r="V39" s="63"/>
      <c r="W39" s="63"/>
      <c r="X39" s="63"/>
      <c r="Y39" s="63"/>
      <c r="Z39" s="63"/>
      <c r="AD39" s="63"/>
    </row>
    <row r="40">
      <c r="A40" s="73">
        <v>31.0</v>
      </c>
      <c r="B40" s="60">
        <v>3.0</v>
      </c>
      <c r="C40" s="73">
        <v>23.0</v>
      </c>
      <c r="D40" s="60" t="s">
        <v>61</v>
      </c>
      <c r="E40" s="62">
        <v>332.0</v>
      </c>
      <c r="F40" s="62">
        <v>16370.0</v>
      </c>
      <c r="G40" s="62">
        <v>1205.0</v>
      </c>
      <c r="H40" s="63">
        <f t="shared" si="3"/>
        <v>17907</v>
      </c>
      <c r="I40" s="63">
        <f t="shared" si="4"/>
        <v>0.01854023566</v>
      </c>
      <c r="J40" s="63">
        <f t="shared" si="5"/>
        <v>0.9141676439</v>
      </c>
      <c r="K40" s="63">
        <f t="shared" si="6"/>
        <v>0.0672921204</v>
      </c>
      <c r="L40" s="63">
        <f t="shared" si="8"/>
        <v>-0.9602442821</v>
      </c>
      <c r="M40" s="63"/>
      <c r="N40" s="63"/>
      <c r="O40" s="63"/>
      <c r="P40" s="4"/>
      <c r="Q40" s="4"/>
      <c r="R40" s="4"/>
      <c r="S40" s="72">
        <v>32131.69005</v>
      </c>
      <c r="T40" s="63"/>
      <c r="U40" s="63"/>
      <c r="V40" s="63"/>
      <c r="W40" s="63"/>
      <c r="X40" s="63"/>
      <c r="Y40" s="63"/>
      <c r="Z40" s="63"/>
      <c r="AD40" s="63"/>
    </row>
    <row r="41">
      <c r="A41" s="73">
        <v>32.0</v>
      </c>
      <c r="B41" s="60">
        <v>3.0</v>
      </c>
      <c r="C41" s="73">
        <v>23.0</v>
      </c>
      <c r="D41" s="60" t="s">
        <v>61</v>
      </c>
      <c r="E41" s="68">
        <v>0.0</v>
      </c>
      <c r="F41" s="68">
        <v>17921.0</v>
      </c>
      <c r="G41" s="68">
        <v>0.0</v>
      </c>
      <c r="H41" s="69">
        <f t="shared" si="3"/>
        <v>17921</v>
      </c>
      <c r="I41" s="69">
        <f t="shared" si="4"/>
        <v>0</v>
      </c>
      <c r="J41" s="69">
        <f t="shared" si="5"/>
        <v>1</v>
      </c>
      <c r="K41" s="69">
        <f t="shared" si="6"/>
        <v>0</v>
      </c>
      <c r="L41" s="69">
        <f t="shared" si="8"/>
        <v>-1</v>
      </c>
      <c r="M41" s="63"/>
      <c r="N41" s="63"/>
      <c r="O41" s="63"/>
      <c r="P41" s="4"/>
      <c r="Q41" s="4"/>
      <c r="R41" s="4"/>
      <c r="S41" s="70">
        <v>16162.21433</v>
      </c>
      <c r="T41" s="63"/>
      <c r="U41" s="63"/>
      <c r="V41" s="63"/>
      <c r="W41" s="63"/>
      <c r="X41" s="63"/>
      <c r="Y41" s="63"/>
      <c r="Z41" s="63"/>
      <c r="AD41" s="63"/>
    </row>
    <row r="42">
      <c r="A42" s="73">
        <v>34.0</v>
      </c>
      <c r="B42" s="60">
        <v>3.0</v>
      </c>
      <c r="C42" s="73">
        <v>23.0</v>
      </c>
      <c r="D42" s="60" t="s">
        <v>61</v>
      </c>
      <c r="E42" s="62">
        <v>8286.0</v>
      </c>
      <c r="F42" s="62">
        <v>6185.0</v>
      </c>
      <c r="G42" s="62">
        <v>1285.0</v>
      </c>
      <c r="H42" s="63">
        <f t="shared" si="3"/>
        <v>15756</v>
      </c>
      <c r="I42" s="63">
        <f t="shared" si="4"/>
        <v>0.5258948972</v>
      </c>
      <c r="J42" s="63">
        <f t="shared" si="5"/>
        <v>0.3925488703</v>
      </c>
      <c r="K42" s="63">
        <f t="shared" si="6"/>
        <v>0.08155623255</v>
      </c>
      <c r="L42" s="63">
        <f t="shared" si="8"/>
        <v>0.1451869256</v>
      </c>
      <c r="M42" s="63"/>
      <c r="N42" s="63"/>
      <c r="O42" s="63"/>
      <c r="P42" s="4"/>
      <c r="Q42" s="4"/>
      <c r="R42" s="4"/>
      <c r="S42" s="72">
        <v>19281.8068</v>
      </c>
      <c r="T42" s="63"/>
      <c r="U42" s="63"/>
      <c r="V42" s="63"/>
      <c r="W42" s="63"/>
      <c r="X42" s="63"/>
      <c r="Y42" s="63"/>
      <c r="Z42" s="63"/>
      <c r="AD42" s="63"/>
    </row>
    <row r="43">
      <c r="A43" s="73">
        <v>35.0</v>
      </c>
      <c r="B43" s="60">
        <v>3.0</v>
      </c>
      <c r="C43" s="73">
        <v>23.0</v>
      </c>
      <c r="D43" s="60" t="s">
        <v>61</v>
      </c>
      <c r="E43" s="68">
        <v>15704.0</v>
      </c>
      <c r="F43" s="68">
        <v>0.0</v>
      </c>
      <c r="G43" s="68">
        <v>0.0</v>
      </c>
      <c r="H43" s="69">
        <f t="shared" si="3"/>
        <v>15704</v>
      </c>
      <c r="I43" s="69">
        <f t="shared" si="4"/>
        <v>1</v>
      </c>
      <c r="J43" s="69">
        <f t="shared" si="5"/>
        <v>0</v>
      </c>
      <c r="K43" s="69">
        <f t="shared" si="6"/>
        <v>0</v>
      </c>
      <c r="L43" s="69">
        <f t="shared" si="8"/>
        <v>1</v>
      </c>
      <c r="M43" s="63"/>
      <c r="N43" s="63"/>
      <c r="O43" s="63"/>
      <c r="P43" s="4"/>
      <c r="Q43" s="4"/>
      <c r="R43" s="4"/>
      <c r="S43" s="70">
        <v>40194.13833</v>
      </c>
      <c r="T43" s="63"/>
      <c r="U43" s="63"/>
      <c r="V43" s="63"/>
      <c r="W43" s="63"/>
      <c r="X43" s="63"/>
      <c r="Y43" s="63"/>
      <c r="Z43" s="63"/>
      <c r="AD43" s="63"/>
    </row>
    <row r="44">
      <c r="A44" s="73">
        <v>41.0</v>
      </c>
      <c r="B44" s="60">
        <v>3.0</v>
      </c>
      <c r="C44" s="73">
        <v>30.0</v>
      </c>
      <c r="D44" s="60" t="s">
        <v>61</v>
      </c>
      <c r="E44" s="68">
        <v>0.0</v>
      </c>
      <c r="F44" s="68">
        <v>17761.0</v>
      </c>
      <c r="G44" s="68">
        <v>0.0</v>
      </c>
      <c r="H44" s="69">
        <f t="shared" si="3"/>
        <v>17761</v>
      </c>
      <c r="I44" s="69">
        <f t="shared" si="4"/>
        <v>0</v>
      </c>
      <c r="J44" s="69">
        <f t="shared" si="5"/>
        <v>1</v>
      </c>
      <c r="K44" s="69">
        <f t="shared" si="6"/>
        <v>0</v>
      </c>
      <c r="L44" s="69">
        <f t="shared" si="8"/>
        <v>-1</v>
      </c>
      <c r="M44" s="63"/>
      <c r="N44" s="63"/>
      <c r="O44" s="63"/>
      <c r="P44" s="4"/>
      <c r="Q44" s="4"/>
      <c r="R44" s="4"/>
      <c r="S44" s="70">
        <v>40439.13505</v>
      </c>
      <c r="T44" s="63"/>
      <c r="U44" s="63"/>
      <c r="V44" s="63"/>
      <c r="W44" s="63"/>
      <c r="X44" s="63"/>
      <c r="Y44" s="63"/>
      <c r="Z44" s="63"/>
      <c r="AD44" s="63"/>
    </row>
    <row r="45">
      <c r="A45" s="73">
        <v>44.0</v>
      </c>
      <c r="B45" s="60">
        <v>3.0</v>
      </c>
      <c r="C45" s="73">
        <v>30.0</v>
      </c>
      <c r="D45" s="60" t="s">
        <v>61</v>
      </c>
      <c r="E45" s="62">
        <v>8336.0</v>
      </c>
      <c r="F45" s="62">
        <v>7560.0</v>
      </c>
      <c r="G45" s="62">
        <v>2033.0</v>
      </c>
      <c r="H45" s="63">
        <f t="shared" si="3"/>
        <v>17929</v>
      </c>
      <c r="I45" s="63">
        <f t="shared" si="4"/>
        <v>0.4649450611</v>
      </c>
      <c r="J45" s="63">
        <f t="shared" si="5"/>
        <v>0.4216632272</v>
      </c>
      <c r="K45" s="63">
        <f t="shared" si="6"/>
        <v>0.1133917118</v>
      </c>
      <c r="L45" s="63">
        <f t="shared" si="8"/>
        <v>0.04881731253</v>
      </c>
      <c r="M45" s="63"/>
      <c r="N45" s="63"/>
      <c r="O45" s="63"/>
      <c r="P45" s="4"/>
      <c r="Q45" s="4"/>
      <c r="R45" s="4"/>
      <c r="S45" s="72">
        <v>31887.50134</v>
      </c>
      <c r="T45" s="63"/>
      <c r="U45" s="63"/>
      <c r="V45" s="63"/>
      <c r="W45" s="63"/>
      <c r="X45" s="63"/>
      <c r="Y45" s="63"/>
      <c r="Z45" s="63"/>
      <c r="AD45" s="63"/>
    </row>
    <row r="46">
      <c r="A46" s="73">
        <v>45.0</v>
      </c>
      <c r="B46" s="60">
        <v>3.0</v>
      </c>
      <c r="C46" s="73">
        <v>30.0</v>
      </c>
      <c r="D46" s="60" t="s">
        <v>61</v>
      </c>
      <c r="E46" s="62">
        <v>10850.0</v>
      </c>
      <c r="F46" s="62">
        <v>6514.0</v>
      </c>
      <c r="G46" s="62">
        <v>1757.0</v>
      </c>
      <c r="H46" s="63">
        <f t="shared" si="3"/>
        <v>19121</v>
      </c>
      <c r="I46" s="63">
        <f t="shared" si="4"/>
        <v>0.5674389415</v>
      </c>
      <c r="J46" s="63">
        <f t="shared" si="5"/>
        <v>0.340672559</v>
      </c>
      <c r="K46" s="63">
        <f t="shared" si="6"/>
        <v>0.09188849956</v>
      </c>
      <c r="L46" s="63">
        <f t="shared" si="8"/>
        <v>0.2497120479</v>
      </c>
      <c r="M46" s="63"/>
      <c r="N46" s="63"/>
      <c r="O46" s="63"/>
      <c r="P46" s="4"/>
      <c r="Q46" s="4"/>
      <c r="R46" s="4"/>
      <c r="S46" s="72">
        <v>41113.9471</v>
      </c>
      <c r="T46" s="63"/>
      <c r="U46" s="63"/>
      <c r="V46" s="63"/>
      <c r="W46" s="63"/>
      <c r="X46" s="63"/>
      <c r="Y46" s="63"/>
      <c r="Z46" s="63"/>
      <c r="AD46" s="63"/>
    </row>
    <row r="47">
      <c r="A47" s="73">
        <v>46.0</v>
      </c>
      <c r="B47" s="60">
        <v>3.0</v>
      </c>
      <c r="C47" s="73">
        <v>30.0</v>
      </c>
      <c r="D47" s="60" t="s">
        <v>61</v>
      </c>
      <c r="E47" s="62">
        <v>6477.0</v>
      </c>
      <c r="F47" s="62">
        <v>1889.0</v>
      </c>
      <c r="G47" s="62">
        <v>11222.0</v>
      </c>
      <c r="H47" s="63">
        <f t="shared" si="3"/>
        <v>19588</v>
      </c>
      <c r="I47" s="63">
        <f t="shared" si="4"/>
        <v>0.3306616296</v>
      </c>
      <c r="J47" s="63">
        <f t="shared" si="5"/>
        <v>0.09643659383</v>
      </c>
      <c r="K47" s="63">
        <f t="shared" si="6"/>
        <v>0.5729017766</v>
      </c>
      <c r="L47" s="63">
        <f t="shared" si="8"/>
        <v>0.5484102319</v>
      </c>
      <c r="M47" s="63"/>
      <c r="N47" s="63"/>
      <c r="O47" s="63"/>
      <c r="P47" s="4"/>
      <c r="Q47" s="4"/>
      <c r="R47" s="4"/>
      <c r="S47" s="72">
        <v>56151.45772</v>
      </c>
      <c r="T47" s="63"/>
      <c r="U47" s="63"/>
      <c r="V47" s="63"/>
      <c r="W47" s="63"/>
      <c r="X47" s="63"/>
      <c r="Y47" s="63"/>
      <c r="Z47" s="63"/>
      <c r="AD47" s="63"/>
    </row>
    <row r="48">
      <c r="A48" s="73">
        <v>47.0</v>
      </c>
      <c r="B48" s="60">
        <v>3.0</v>
      </c>
      <c r="C48" s="73">
        <v>30.0</v>
      </c>
      <c r="D48" s="60" t="s">
        <v>61</v>
      </c>
      <c r="E48" s="62">
        <v>10081.0</v>
      </c>
      <c r="F48" s="62">
        <v>6218.0</v>
      </c>
      <c r="G48" s="62">
        <v>1670.0</v>
      </c>
      <c r="H48" s="63">
        <f t="shared" si="3"/>
        <v>17969</v>
      </c>
      <c r="I48" s="63">
        <f t="shared" si="4"/>
        <v>0.5610217597</v>
      </c>
      <c r="J48" s="63">
        <f t="shared" si="5"/>
        <v>0.3460404029</v>
      </c>
      <c r="K48" s="63">
        <f t="shared" si="6"/>
        <v>0.09293783739</v>
      </c>
      <c r="L48" s="63">
        <f t="shared" si="8"/>
        <v>0.2370084054</v>
      </c>
      <c r="M48" s="63"/>
      <c r="N48" s="63"/>
      <c r="O48" s="63"/>
      <c r="P48" s="4"/>
      <c r="Q48" s="4"/>
      <c r="R48" s="4"/>
      <c r="S48" s="72">
        <v>46190.88173</v>
      </c>
      <c r="T48" s="63"/>
      <c r="U48" s="63"/>
      <c r="V48" s="63"/>
      <c r="W48" s="63"/>
      <c r="X48" s="63"/>
      <c r="Y48" s="63"/>
      <c r="Z48" s="63"/>
      <c r="AD48" s="63"/>
    </row>
    <row r="49">
      <c r="A49" s="73">
        <v>49.0</v>
      </c>
      <c r="B49" s="60">
        <v>3.0</v>
      </c>
      <c r="C49" s="73">
        <v>30.0</v>
      </c>
      <c r="D49" s="60" t="s">
        <v>61</v>
      </c>
      <c r="E49" s="62">
        <v>5832.0</v>
      </c>
      <c r="F49" s="62">
        <v>9653.0</v>
      </c>
      <c r="G49" s="62">
        <v>559.0</v>
      </c>
      <c r="H49" s="63">
        <f t="shared" si="3"/>
        <v>16044</v>
      </c>
      <c r="I49" s="63">
        <f t="shared" si="4"/>
        <v>0.363500374</v>
      </c>
      <c r="J49" s="63">
        <f t="shared" si="5"/>
        <v>0.6016579407</v>
      </c>
      <c r="K49" s="63">
        <f t="shared" si="6"/>
        <v>0.03484168537</v>
      </c>
      <c r="L49" s="63">
        <f t="shared" si="8"/>
        <v>-0.2467549241</v>
      </c>
      <c r="M49" s="63"/>
      <c r="N49" s="63"/>
      <c r="O49" s="63"/>
      <c r="P49" s="4"/>
      <c r="Q49" s="4"/>
      <c r="R49" s="4"/>
      <c r="S49" s="72">
        <v>31786.88218</v>
      </c>
      <c r="T49" s="63"/>
      <c r="U49" s="63"/>
      <c r="V49" s="63"/>
      <c r="W49" s="63"/>
      <c r="X49" s="63"/>
      <c r="Y49" s="63"/>
      <c r="Z49" s="63"/>
      <c r="AD49" s="63"/>
    </row>
    <row r="50">
      <c r="A50" s="73">
        <v>53.0</v>
      </c>
      <c r="B50" s="60">
        <v>3.0</v>
      </c>
      <c r="C50" s="73">
        <v>30.0</v>
      </c>
      <c r="D50" s="60" t="s">
        <v>61</v>
      </c>
      <c r="E50" s="62">
        <v>17.0</v>
      </c>
      <c r="F50" s="62">
        <v>17021.0</v>
      </c>
      <c r="G50" s="62">
        <v>504.0</v>
      </c>
      <c r="H50" s="63">
        <f t="shared" si="3"/>
        <v>17542</v>
      </c>
      <c r="I50" s="63">
        <f t="shared" si="4"/>
        <v>0.0009691027249</v>
      </c>
      <c r="J50" s="63">
        <f t="shared" si="5"/>
        <v>0.9702998518</v>
      </c>
      <c r="K50" s="63">
        <f t="shared" si="6"/>
        <v>0.02873104549</v>
      </c>
      <c r="L50" s="63">
        <f t="shared" si="8"/>
        <v>-0.9980044606</v>
      </c>
      <c r="M50" s="63"/>
      <c r="N50" s="63"/>
      <c r="O50" s="63"/>
      <c r="P50" s="4"/>
      <c r="Q50" s="4"/>
      <c r="R50" s="4"/>
      <c r="S50" s="72">
        <v>18852.87823</v>
      </c>
      <c r="T50" s="63"/>
      <c r="U50" s="63"/>
      <c r="V50" s="63"/>
      <c r="W50" s="63"/>
      <c r="X50" s="63"/>
      <c r="Y50" s="63"/>
      <c r="Z50" s="63"/>
      <c r="AD50" s="63"/>
    </row>
    <row r="51">
      <c r="A51" s="73">
        <v>57.0</v>
      </c>
      <c r="B51" s="60">
        <v>3.0</v>
      </c>
      <c r="C51" s="73">
        <v>30.0</v>
      </c>
      <c r="D51" s="60" t="s">
        <v>61</v>
      </c>
      <c r="E51" s="68">
        <v>17197.0</v>
      </c>
      <c r="F51" s="68">
        <v>0.0</v>
      </c>
      <c r="G51" s="68">
        <v>116.0</v>
      </c>
      <c r="H51" s="69">
        <f t="shared" si="3"/>
        <v>17313</v>
      </c>
      <c r="I51" s="69">
        <f t="shared" si="4"/>
        <v>0.9932998325</v>
      </c>
      <c r="J51" s="69">
        <f t="shared" si="5"/>
        <v>0</v>
      </c>
      <c r="K51" s="69">
        <f t="shared" si="6"/>
        <v>0.006700167504</v>
      </c>
      <c r="L51" s="69">
        <f t="shared" si="8"/>
        <v>1</v>
      </c>
      <c r="M51" s="63"/>
      <c r="N51" s="63"/>
      <c r="O51" s="63"/>
      <c r="P51" s="4"/>
      <c r="Q51" s="4"/>
      <c r="R51" s="4"/>
      <c r="S51" s="70">
        <v>32827.19231</v>
      </c>
      <c r="T51" s="63"/>
      <c r="U51" s="63"/>
      <c r="V51" s="63"/>
      <c r="W51" s="63"/>
      <c r="X51" s="63"/>
      <c r="Y51" s="63"/>
      <c r="Z51" s="63"/>
      <c r="AD51" s="63"/>
    </row>
    <row r="52">
      <c r="A52" s="73">
        <v>1.0</v>
      </c>
      <c r="B52" s="60">
        <v>4.0</v>
      </c>
      <c r="C52" s="73">
        <v>14.0</v>
      </c>
      <c r="D52" s="60" t="s">
        <v>61</v>
      </c>
      <c r="E52" s="68">
        <v>0.0</v>
      </c>
      <c r="F52" s="68">
        <v>17319.0</v>
      </c>
      <c r="G52" s="68">
        <v>661.0</v>
      </c>
      <c r="H52" s="69">
        <f t="shared" si="3"/>
        <v>17980</v>
      </c>
      <c r="I52" s="69">
        <f t="shared" si="4"/>
        <v>0</v>
      </c>
      <c r="J52" s="69">
        <f t="shared" si="5"/>
        <v>0.9632369299</v>
      </c>
      <c r="K52" s="69">
        <f t="shared" si="6"/>
        <v>0.03676307008</v>
      </c>
      <c r="L52" s="69">
        <f t="shared" si="8"/>
        <v>-1</v>
      </c>
      <c r="M52" s="63"/>
      <c r="N52" s="63"/>
      <c r="O52" s="63"/>
      <c r="P52" s="4"/>
      <c r="Q52" s="4"/>
      <c r="R52" s="4"/>
      <c r="S52" s="70">
        <v>5454.665139</v>
      </c>
      <c r="T52" s="63"/>
      <c r="U52" s="63"/>
      <c r="V52" s="63"/>
      <c r="W52" s="63"/>
      <c r="X52" s="63"/>
      <c r="Y52" s="63"/>
      <c r="Z52" s="63"/>
      <c r="AD52" s="63"/>
    </row>
    <row r="53">
      <c r="A53" s="73">
        <v>5.0</v>
      </c>
      <c r="B53" s="60">
        <v>4.0</v>
      </c>
      <c r="C53" s="73">
        <v>14.0</v>
      </c>
      <c r="D53" s="60" t="s">
        <v>61</v>
      </c>
      <c r="E53" s="68">
        <v>17981.0</v>
      </c>
      <c r="F53" s="68">
        <v>0.0</v>
      </c>
      <c r="G53" s="68">
        <v>0.0</v>
      </c>
      <c r="H53" s="69">
        <f t="shared" si="3"/>
        <v>17981</v>
      </c>
      <c r="I53" s="69">
        <f t="shared" si="4"/>
        <v>1</v>
      </c>
      <c r="J53" s="69">
        <f t="shared" si="5"/>
        <v>0</v>
      </c>
      <c r="K53" s="69">
        <f t="shared" si="6"/>
        <v>0</v>
      </c>
      <c r="L53" s="69">
        <f t="shared" si="8"/>
        <v>1</v>
      </c>
      <c r="M53" s="63"/>
      <c r="N53" s="63"/>
      <c r="O53" s="63"/>
      <c r="P53" s="4"/>
      <c r="Q53" s="4"/>
      <c r="R53" s="4"/>
      <c r="S53" s="70">
        <v>7317.725862</v>
      </c>
      <c r="T53" s="63"/>
      <c r="U53" s="63"/>
      <c r="V53" s="63"/>
      <c r="W53" s="63"/>
      <c r="X53" s="63"/>
      <c r="Y53" s="63"/>
      <c r="Z53" s="63"/>
      <c r="AD53" s="63"/>
    </row>
    <row r="54">
      <c r="A54" s="73">
        <v>6.0</v>
      </c>
      <c r="B54" s="60">
        <v>4.0</v>
      </c>
      <c r="C54" s="73">
        <v>14.0</v>
      </c>
      <c r="D54" s="60" t="s">
        <v>61</v>
      </c>
      <c r="E54" s="62">
        <v>14211.0</v>
      </c>
      <c r="F54" s="62">
        <v>3494.0</v>
      </c>
      <c r="G54" s="62">
        <v>268.0</v>
      </c>
      <c r="H54" s="63">
        <f t="shared" si="3"/>
        <v>17973</v>
      </c>
      <c r="I54" s="63">
        <f t="shared" si="4"/>
        <v>0.790686029</v>
      </c>
      <c r="J54" s="63">
        <f t="shared" si="5"/>
        <v>0.1944027152</v>
      </c>
      <c r="K54" s="63">
        <f t="shared" si="6"/>
        <v>0.01491125577</v>
      </c>
      <c r="L54" s="63">
        <f t="shared" si="8"/>
        <v>0.6053092347</v>
      </c>
      <c r="M54" s="63"/>
      <c r="N54" s="63"/>
      <c r="O54" s="63"/>
      <c r="P54" s="4"/>
      <c r="Q54" s="4"/>
      <c r="R54" s="4"/>
      <c r="S54" s="72">
        <v>10842.12067</v>
      </c>
      <c r="T54" s="63"/>
      <c r="U54" s="63"/>
      <c r="V54" s="63"/>
      <c r="W54" s="63"/>
      <c r="X54" s="63"/>
      <c r="Y54" s="63"/>
      <c r="Z54" s="63"/>
      <c r="AD54" s="63"/>
    </row>
    <row r="55">
      <c r="A55" s="73">
        <v>7.0</v>
      </c>
      <c r="B55" s="60">
        <v>4.0</v>
      </c>
      <c r="C55" s="73">
        <v>14.0</v>
      </c>
      <c r="D55" s="60" t="s">
        <v>61</v>
      </c>
      <c r="E55" s="62">
        <v>7529.0</v>
      </c>
      <c r="F55" s="62">
        <v>9651.0</v>
      </c>
      <c r="G55" s="62">
        <v>677.0</v>
      </c>
      <c r="H55" s="63">
        <f t="shared" si="3"/>
        <v>17857</v>
      </c>
      <c r="I55" s="63">
        <f t="shared" si="4"/>
        <v>0.421627373</v>
      </c>
      <c r="J55" s="63">
        <f t="shared" si="5"/>
        <v>0.5404603237</v>
      </c>
      <c r="K55" s="63">
        <f t="shared" si="6"/>
        <v>0.0379123033</v>
      </c>
      <c r="L55" s="63">
        <f t="shared" si="8"/>
        <v>-0.1235157159</v>
      </c>
      <c r="M55" s="63"/>
      <c r="N55" s="63"/>
      <c r="O55" s="63"/>
      <c r="P55" s="4"/>
      <c r="Q55" s="4"/>
      <c r="R55" s="4"/>
      <c r="S55" s="72">
        <v>13938.93812</v>
      </c>
      <c r="T55" s="63"/>
      <c r="U55" s="63"/>
      <c r="V55" s="63"/>
      <c r="W55" s="63"/>
      <c r="X55" s="63"/>
      <c r="Y55" s="63"/>
      <c r="Z55" s="63"/>
      <c r="AD55" s="63"/>
    </row>
    <row r="56">
      <c r="A56" s="73">
        <v>8.0</v>
      </c>
      <c r="B56" s="60">
        <v>4.0</v>
      </c>
      <c r="C56" s="73">
        <v>14.0</v>
      </c>
      <c r="D56" s="60" t="s">
        <v>61</v>
      </c>
      <c r="E56" s="62">
        <v>10826.0</v>
      </c>
      <c r="F56" s="62">
        <v>5170.0</v>
      </c>
      <c r="G56" s="62">
        <v>1713.0</v>
      </c>
      <c r="H56" s="63">
        <f t="shared" si="3"/>
        <v>17709</v>
      </c>
      <c r="I56" s="63">
        <f t="shared" si="4"/>
        <v>0.6113275736</v>
      </c>
      <c r="J56" s="63">
        <f t="shared" si="5"/>
        <v>0.2919419504</v>
      </c>
      <c r="K56" s="63">
        <f t="shared" si="6"/>
        <v>0.09673047603</v>
      </c>
      <c r="L56" s="63">
        <f t="shared" si="8"/>
        <v>0.3535883971</v>
      </c>
      <c r="M56" s="63"/>
      <c r="N56" s="63"/>
      <c r="O56" s="63"/>
      <c r="P56" s="4"/>
      <c r="Q56" s="4"/>
      <c r="R56" s="4"/>
      <c r="S56" s="72">
        <v>32125.51385</v>
      </c>
      <c r="T56" s="63"/>
      <c r="U56" s="63"/>
      <c r="V56" s="63"/>
      <c r="W56" s="63"/>
      <c r="X56" s="63"/>
      <c r="Y56" s="63"/>
      <c r="Z56" s="63"/>
      <c r="AD56" s="63"/>
    </row>
    <row r="57">
      <c r="A57" s="73">
        <v>9.0</v>
      </c>
      <c r="B57" s="60">
        <v>4.0</v>
      </c>
      <c r="C57" s="73">
        <v>18.0</v>
      </c>
      <c r="D57" s="60" t="s">
        <v>61</v>
      </c>
      <c r="E57" s="68">
        <v>0.0</v>
      </c>
      <c r="F57" s="68">
        <v>17492.0</v>
      </c>
      <c r="G57" s="68">
        <v>0.0</v>
      </c>
      <c r="H57" s="69">
        <f t="shared" si="3"/>
        <v>17492</v>
      </c>
      <c r="I57" s="69">
        <f t="shared" si="4"/>
        <v>0</v>
      </c>
      <c r="J57" s="69">
        <f t="shared" si="5"/>
        <v>1</v>
      </c>
      <c r="K57" s="69">
        <f t="shared" si="6"/>
        <v>0</v>
      </c>
      <c r="L57" s="69">
        <f t="shared" si="8"/>
        <v>-1</v>
      </c>
      <c r="M57" s="63"/>
      <c r="N57" s="63"/>
      <c r="O57" s="63"/>
      <c r="P57" s="4"/>
      <c r="Q57" s="4"/>
      <c r="R57" s="4"/>
      <c r="S57" s="70">
        <v>14777.47295</v>
      </c>
      <c r="T57" s="63"/>
      <c r="U57" s="63"/>
      <c r="V57" s="63"/>
      <c r="W57" s="63"/>
      <c r="X57" s="63"/>
      <c r="Y57" s="63"/>
      <c r="Z57" s="63"/>
      <c r="AD57" s="63"/>
    </row>
    <row r="58">
      <c r="A58" s="73">
        <v>10.0</v>
      </c>
      <c r="B58" s="60">
        <v>4.0</v>
      </c>
      <c r="C58" s="73">
        <v>18.0</v>
      </c>
      <c r="D58" s="60" t="s">
        <v>61</v>
      </c>
      <c r="E58" s="68">
        <v>17970.0</v>
      </c>
      <c r="F58" s="68">
        <v>0.0</v>
      </c>
      <c r="G58" s="68">
        <v>0.0</v>
      </c>
      <c r="H58" s="69">
        <f t="shared" si="3"/>
        <v>17970</v>
      </c>
      <c r="I58" s="69">
        <f t="shared" si="4"/>
        <v>1</v>
      </c>
      <c r="J58" s="69">
        <f t="shared" si="5"/>
        <v>0</v>
      </c>
      <c r="K58" s="69">
        <f t="shared" si="6"/>
        <v>0</v>
      </c>
      <c r="L58" s="69">
        <f t="shared" si="8"/>
        <v>1</v>
      </c>
      <c r="M58" s="63"/>
      <c r="N58" s="63"/>
      <c r="O58" s="63"/>
      <c r="P58" s="4"/>
      <c r="Q58" s="4"/>
      <c r="R58" s="4"/>
      <c r="S58" s="70">
        <v>16616.50042</v>
      </c>
      <c r="T58" s="63"/>
      <c r="U58" s="63"/>
      <c r="V58" s="63"/>
      <c r="W58" s="63"/>
      <c r="X58" s="63"/>
      <c r="Y58" s="63"/>
      <c r="Z58" s="63"/>
      <c r="AD58" s="63"/>
    </row>
    <row r="59">
      <c r="A59" s="73">
        <v>11.0</v>
      </c>
      <c r="B59" s="60">
        <v>4.0</v>
      </c>
      <c r="C59" s="73">
        <v>19.0</v>
      </c>
      <c r="D59" s="60" t="s">
        <v>61</v>
      </c>
      <c r="E59" s="62">
        <v>606.0</v>
      </c>
      <c r="F59" s="62">
        <v>17126.0</v>
      </c>
      <c r="G59" s="62">
        <v>249.0</v>
      </c>
      <c r="H59" s="63">
        <f t="shared" si="3"/>
        <v>17981</v>
      </c>
      <c r="I59" s="63">
        <f t="shared" si="4"/>
        <v>0.03370224125</v>
      </c>
      <c r="J59" s="63">
        <f t="shared" si="5"/>
        <v>0.9524498081</v>
      </c>
      <c r="K59" s="63">
        <f t="shared" si="6"/>
        <v>0.01384795061</v>
      </c>
      <c r="L59" s="63">
        <f t="shared" si="8"/>
        <v>-0.9316489962</v>
      </c>
      <c r="M59" s="63"/>
      <c r="N59" s="63"/>
      <c r="O59" s="63"/>
      <c r="P59" s="4"/>
      <c r="Q59" s="4"/>
      <c r="R59" s="4"/>
      <c r="S59" s="72">
        <v>18896.41934</v>
      </c>
      <c r="T59" s="63"/>
      <c r="U59" s="63"/>
      <c r="V59" s="63"/>
      <c r="W59" s="63"/>
      <c r="X59" s="63"/>
      <c r="Y59" s="63"/>
      <c r="Z59" s="63"/>
      <c r="AD59" s="63"/>
    </row>
    <row r="60">
      <c r="A60" s="73">
        <v>12.0</v>
      </c>
      <c r="B60" s="60">
        <v>4.0</v>
      </c>
      <c r="C60" s="73">
        <v>19.0</v>
      </c>
      <c r="D60" s="60" t="s">
        <v>61</v>
      </c>
      <c r="E60" s="62">
        <v>7758.0</v>
      </c>
      <c r="F60" s="62">
        <v>8585.0</v>
      </c>
      <c r="G60" s="62">
        <v>1496.0</v>
      </c>
      <c r="H60" s="63">
        <f t="shared" si="3"/>
        <v>17839</v>
      </c>
      <c r="I60" s="63">
        <f t="shared" si="4"/>
        <v>0.4348898481</v>
      </c>
      <c r="J60" s="63">
        <f t="shared" si="5"/>
        <v>0.4812489489</v>
      </c>
      <c r="K60" s="63">
        <f t="shared" si="6"/>
        <v>0.08386120298</v>
      </c>
      <c r="L60" s="63">
        <f t="shared" si="8"/>
        <v>-0.05060270452</v>
      </c>
      <c r="M60" s="63"/>
      <c r="N60" s="63"/>
      <c r="O60" s="63"/>
      <c r="P60" s="4"/>
      <c r="Q60" s="4"/>
      <c r="R60" s="4"/>
      <c r="S60" s="72">
        <v>30886.83382</v>
      </c>
      <c r="T60" s="63"/>
      <c r="U60" s="63"/>
      <c r="V60" s="63"/>
      <c r="W60" s="63"/>
      <c r="X60" s="63"/>
      <c r="Y60" s="63"/>
      <c r="Z60" s="63"/>
      <c r="AD60" s="63"/>
    </row>
    <row r="61">
      <c r="A61" s="73">
        <v>13.0</v>
      </c>
      <c r="B61" s="60">
        <v>4.0</v>
      </c>
      <c r="C61" s="73">
        <v>19.0</v>
      </c>
      <c r="D61" s="60" t="s">
        <v>61</v>
      </c>
      <c r="E61" s="62">
        <v>9007.0</v>
      </c>
      <c r="F61" s="62">
        <v>23864.0</v>
      </c>
      <c r="G61" s="62">
        <v>1282.0</v>
      </c>
      <c r="H61" s="63">
        <f t="shared" si="3"/>
        <v>34153</v>
      </c>
      <c r="I61" s="63">
        <f t="shared" si="4"/>
        <v>0.2637250022</v>
      </c>
      <c r="J61" s="63">
        <f t="shared" si="5"/>
        <v>0.6987380318</v>
      </c>
      <c r="K61" s="63">
        <f t="shared" si="6"/>
        <v>0.03753696601</v>
      </c>
      <c r="L61" s="63">
        <f t="shared" si="8"/>
        <v>-0.451978948</v>
      </c>
      <c r="M61" s="63"/>
      <c r="N61" s="63"/>
      <c r="O61" s="63"/>
      <c r="P61" s="4"/>
      <c r="Q61" s="4"/>
      <c r="R61" s="4"/>
      <c r="S61" s="72">
        <v>36994.95916</v>
      </c>
      <c r="T61" s="63"/>
      <c r="U61" s="63"/>
      <c r="V61" s="63"/>
      <c r="W61" s="63"/>
      <c r="X61" s="63"/>
      <c r="Y61" s="63"/>
      <c r="Z61" s="63"/>
      <c r="AD61" s="63"/>
    </row>
    <row r="62">
      <c r="A62" s="73">
        <v>17.0</v>
      </c>
      <c r="B62" s="60">
        <v>4.0</v>
      </c>
      <c r="C62" s="73">
        <v>19.0</v>
      </c>
      <c r="D62" s="60" t="s">
        <v>61</v>
      </c>
      <c r="E62" s="62">
        <v>10024.0</v>
      </c>
      <c r="F62" s="62">
        <v>23075.0</v>
      </c>
      <c r="G62" s="62">
        <v>2374.0</v>
      </c>
      <c r="H62" s="63">
        <f t="shared" si="3"/>
        <v>35473</v>
      </c>
      <c r="I62" s="63">
        <f t="shared" si="4"/>
        <v>0.282581118</v>
      </c>
      <c r="J62" s="63">
        <f t="shared" si="5"/>
        <v>0.6504947425</v>
      </c>
      <c r="K62" s="63">
        <f t="shared" si="6"/>
        <v>0.06692413949</v>
      </c>
      <c r="L62" s="63">
        <f t="shared" si="8"/>
        <v>-0.3943019427</v>
      </c>
      <c r="M62" s="63"/>
      <c r="N62" s="63"/>
      <c r="O62" s="63"/>
      <c r="P62" s="4"/>
      <c r="Q62" s="4"/>
      <c r="R62" s="4"/>
      <c r="S62" s="72">
        <v>48330.90231</v>
      </c>
      <c r="T62" s="63"/>
      <c r="U62" s="63"/>
      <c r="V62" s="63"/>
      <c r="W62" s="63"/>
      <c r="X62" s="63"/>
      <c r="Y62" s="63"/>
      <c r="Z62" s="63"/>
      <c r="AD62" s="63"/>
    </row>
    <row r="63">
      <c r="A63" s="73">
        <v>18.0</v>
      </c>
      <c r="B63" s="60">
        <v>4.0</v>
      </c>
      <c r="C63" s="73">
        <v>19.0</v>
      </c>
      <c r="D63" s="60" t="s">
        <v>61</v>
      </c>
      <c r="E63" s="62">
        <v>6392.0</v>
      </c>
      <c r="F63" s="62">
        <v>29464.0</v>
      </c>
      <c r="G63" s="62">
        <v>283.0</v>
      </c>
      <c r="H63" s="63">
        <f t="shared" si="3"/>
        <v>36139</v>
      </c>
      <c r="I63" s="63">
        <f t="shared" si="4"/>
        <v>0.1768726307</v>
      </c>
      <c r="J63" s="63">
        <f t="shared" si="5"/>
        <v>0.8152964941</v>
      </c>
      <c r="K63" s="63">
        <f t="shared" si="6"/>
        <v>0.007830875232</v>
      </c>
      <c r="L63" s="63">
        <f t="shared" si="8"/>
        <v>-0.6434627398</v>
      </c>
      <c r="M63" s="63"/>
      <c r="N63" s="63"/>
      <c r="O63" s="63"/>
      <c r="P63" s="4"/>
      <c r="Q63" s="4"/>
      <c r="R63" s="4"/>
      <c r="S63" s="72">
        <v>32653.4609</v>
      </c>
      <c r="T63" s="63"/>
      <c r="U63" s="63"/>
      <c r="V63" s="63"/>
      <c r="W63" s="63"/>
      <c r="X63" s="63"/>
      <c r="Y63" s="63"/>
      <c r="Z63" s="63"/>
      <c r="AD63" s="63"/>
    </row>
    <row r="64">
      <c r="A64" s="73">
        <v>19.0</v>
      </c>
      <c r="B64" s="60">
        <v>4.0</v>
      </c>
      <c r="C64" s="73">
        <v>22.0</v>
      </c>
      <c r="D64" s="60" t="s">
        <v>61</v>
      </c>
      <c r="E64" s="68">
        <v>29304.0</v>
      </c>
      <c r="F64" s="68">
        <v>0.0</v>
      </c>
      <c r="G64" s="68">
        <v>6015.0</v>
      </c>
      <c r="H64" s="69">
        <f t="shared" si="3"/>
        <v>35319</v>
      </c>
      <c r="I64" s="69">
        <f t="shared" si="4"/>
        <v>0.829695065</v>
      </c>
      <c r="J64" s="69">
        <f t="shared" si="5"/>
        <v>0</v>
      </c>
      <c r="K64" s="69">
        <f t="shared" si="6"/>
        <v>0.170304935</v>
      </c>
      <c r="L64" s="69">
        <f t="shared" si="8"/>
        <v>1</v>
      </c>
      <c r="M64" s="63"/>
      <c r="N64" s="63"/>
      <c r="O64" s="63"/>
      <c r="P64" s="4"/>
      <c r="Q64" s="4"/>
      <c r="R64" s="4"/>
      <c r="S64" s="70">
        <v>11973.73273</v>
      </c>
      <c r="T64" s="63"/>
      <c r="U64" s="63"/>
      <c r="V64" s="63"/>
      <c r="W64" s="63"/>
      <c r="X64" s="63"/>
      <c r="Y64" s="63"/>
      <c r="Z64" s="63"/>
      <c r="AD64" s="63"/>
    </row>
    <row r="65">
      <c r="A65" s="73">
        <v>20.0</v>
      </c>
      <c r="B65" s="60">
        <v>4.0</v>
      </c>
      <c r="C65" s="73">
        <v>22.0</v>
      </c>
      <c r="D65" s="60" t="s">
        <v>61</v>
      </c>
      <c r="E65" s="62">
        <v>32547.0</v>
      </c>
      <c r="F65" s="62">
        <v>1337.0</v>
      </c>
      <c r="G65" s="62">
        <v>1210.0</v>
      </c>
      <c r="H65" s="63">
        <f t="shared" si="3"/>
        <v>35094</v>
      </c>
      <c r="I65" s="63">
        <f t="shared" si="4"/>
        <v>0.9274234912</v>
      </c>
      <c r="J65" s="63">
        <f t="shared" si="5"/>
        <v>0.03809768052</v>
      </c>
      <c r="K65" s="63">
        <f t="shared" si="6"/>
        <v>0.03447882829</v>
      </c>
      <c r="L65" s="63">
        <f t="shared" si="8"/>
        <v>0.9210836973</v>
      </c>
      <c r="M65" s="63"/>
      <c r="N65" s="63"/>
      <c r="O65" s="63"/>
      <c r="P65" s="4"/>
      <c r="Q65" s="4"/>
      <c r="R65" s="4"/>
      <c r="S65" s="72">
        <v>27634.9301</v>
      </c>
      <c r="T65" s="63"/>
      <c r="U65" s="63"/>
      <c r="V65" s="63"/>
      <c r="W65" s="63"/>
      <c r="X65" s="63"/>
      <c r="Y65" s="63"/>
      <c r="Z65" s="63"/>
      <c r="AD65" s="63"/>
    </row>
    <row r="66">
      <c r="A66" s="73">
        <v>21.0</v>
      </c>
      <c r="B66" s="60">
        <v>4.0</v>
      </c>
      <c r="C66" s="73">
        <v>23.0</v>
      </c>
      <c r="D66" s="60" t="s">
        <v>61</v>
      </c>
      <c r="E66" s="62">
        <v>6107.0</v>
      </c>
      <c r="F66" s="62">
        <v>28480.0</v>
      </c>
      <c r="G66" s="62">
        <v>935.0</v>
      </c>
      <c r="H66" s="63">
        <f t="shared" si="3"/>
        <v>35522</v>
      </c>
      <c r="I66" s="63">
        <f t="shared" si="4"/>
        <v>0.171921626</v>
      </c>
      <c r="J66" s="63">
        <f t="shared" si="5"/>
        <v>0.8017566578</v>
      </c>
      <c r="K66" s="63">
        <f t="shared" si="6"/>
        <v>0.02632171612</v>
      </c>
      <c r="L66" s="63">
        <f t="shared" si="8"/>
        <v>-0.6468615376</v>
      </c>
      <c r="M66" s="63"/>
      <c r="N66" s="63"/>
      <c r="O66" s="63"/>
      <c r="P66" s="4"/>
      <c r="Q66" s="4"/>
      <c r="R66" s="4"/>
      <c r="S66" s="72">
        <v>37720.79601</v>
      </c>
      <c r="T66" s="63"/>
      <c r="U66" s="63"/>
      <c r="V66" s="63"/>
      <c r="W66" s="63"/>
      <c r="X66" s="63"/>
      <c r="Y66" s="63"/>
      <c r="Z66" s="63"/>
      <c r="AD66" s="63"/>
    </row>
    <row r="67">
      <c r="A67" s="73">
        <v>22.0</v>
      </c>
      <c r="B67" s="60">
        <v>4.0</v>
      </c>
      <c r="C67" s="73">
        <v>23.0</v>
      </c>
      <c r="D67" s="60" t="s">
        <v>61</v>
      </c>
      <c r="E67" s="62">
        <v>5926.0</v>
      </c>
      <c r="F67" s="62">
        <v>28058.0</v>
      </c>
      <c r="G67" s="62">
        <v>1518.0</v>
      </c>
      <c r="H67" s="63">
        <f t="shared" si="3"/>
        <v>35502</v>
      </c>
      <c r="I67" s="63">
        <f t="shared" si="4"/>
        <v>0.1669201735</v>
      </c>
      <c r="J67" s="63">
        <f t="shared" si="5"/>
        <v>0.790321672</v>
      </c>
      <c r="K67" s="63">
        <f t="shared" si="6"/>
        <v>0.04275815447</v>
      </c>
      <c r="L67" s="63">
        <f t="shared" si="8"/>
        <v>-0.651247646</v>
      </c>
      <c r="M67" s="63"/>
      <c r="N67" s="63"/>
      <c r="O67" s="63"/>
      <c r="P67" s="4"/>
      <c r="Q67" s="4"/>
      <c r="R67" s="4"/>
      <c r="S67" s="72">
        <v>21242.94513</v>
      </c>
      <c r="T67" s="63"/>
      <c r="U67" s="63"/>
      <c r="V67" s="63"/>
      <c r="W67" s="63"/>
      <c r="X67" s="63"/>
      <c r="Y67" s="63"/>
      <c r="Z67" s="63"/>
      <c r="AD67" s="63"/>
    </row>
    <row r="68">
      <c r="A68" s="73">
        <v>23.0</v>
      </c>
      <c r="B68" s="60">
        <v>4.0</v>
      </c>
      <c r="C68" s="73">
        <v>23.0</v>
      </c>
      <c r="D68" s="60" t="s">
        <v>61</v>
      </c>
      <c r="E68" s="62">
        <v>6802.0</v>
      </c>
      <c r="F68" s="62">
        <v>24867.0</v>
      </c>
      <c r="G68" s="62">
        <v>4121.0</v>
      </c>
      <c r="H68" s="63">
        <f t="shared" si="3"/>
        <v>35790</v>
      </c>
      <c r="I68" s="63">
        <f t="shared" si="4"/>
        <v>0.1900530875</v>
      </c>
      <c r="J68" s="63">
        <f t="shared" si="5"/>
        <v>0.6948030176</v>
      </c>
      <c r="K68" s="63">
        <f t="shared" si="6"/>
        <v>0.1151438949</v>
      </c>
      <c r="L68" s="63">
        <f t="shared" si="8"/>
        <v>-0.5704316524</v>
      </c>
      <c r="M68" s="63"/>
      <c r="N68" s="63"/>
      <c r="O68" s="63"/>
      <c r="P68" s="4"/>
      <c r="Q68" s="4"/>
      <c r="R68" s="4"/>
      <c r="S68" s="72">
        <v>18771.33643</v>
      </c>
      <c r="T68" s="63"/>
      <c r="U68" s="63"/>
      <c r="V68" s="63"/>
      <c r="W68" s="63"/>
      <c r="X68" s="63"/>
      <c r="Y68" s="63"/>
      <c r="Z68" s="63"/>
      <c r="AD68" s="63"/>
    </row>
    <row r="69">
      <c r="A69" s="73">
        <v>26.0</v>
      </c>
      <c r="B69" s="60">
        <v>4.0</v>
      </c>
      <c r="C69" s="73">
        <v>30.0</v>
      </c>
      <c r="D69" s="60" t="s">
        <v>61</v>
      </c>
      <c r="E69" s="62">
        <v>1054.0</v>
      </c>
      <c r="F69" s="62">
        <v>33115.0</v>
      </c>
      <c r="G69" s="62">
        <v>1327.0</v>
      </c>
      <c r="H69" s="63">
        <f t="shared" si="3"/>
        <v>35496</v>
      </c>
      <c r="I69" s="63">
        <f t="shared" si="4"/>
        <v>0.02969348659</v>
      </c>
      <c r="J69" s="63">
        <f t="shared" si="5"/>
        <v>0.9329220194</v>
      </c>
      <c r="K69" s="63">
        <f t="shared" si="6"/>
        <v>0.03738449403</v>
      </c>
      <c r="L69" s="63">
        <f t="shared" si="8"/>
        <v>-0.9383066522</v>
      </c>
      <c r="M69" s="63"/>
      <c r="N69" s="63"/>
      <c r="O69" s="63"/>
      <c r="P69" s="4"/>
      <c r="Q69" s="4"/>
      <c r="R69" s="4"/>
      <c r="S69" s="72">
        <v>44432.01055</v>
      </c>
      <c r="T69" s="63"/>
      <c r="U69" s="63"/>
      <c r="V69" s="63"/>
      <c r="W69" s="63"/>
      <c r="X69" s="63"/>
      <c r="Y69" s="63"/>
      <c r="Z69" s="63"/>
      <c r="AD69" s="63"/>
    </row>
    <row r="70">
      <c r="A70" s="73">
        <v>28.0</v>
      </c>
      <c r="B70" s="60">
        <v>4.0</v>
      </c>
      <c r="C70" s="73">
        <v>30.0</v>
      </c>
      <c r="D70" s="60" t="s">
        <v>61</v>
      </c>
      <c r="E70" s="68">
        <v>35704.0</v>
      </c>
      <c r="F70" s="68">
        <v>0.0</v>
      </c>
      <c r="G70" s="68">
        <v>0.0</v>
      </c>
      <c r="H70" s="69">
        <f t="shared" si="3"/>
        <v>35704</v>
      </c>
      <c r="I70" s="69">
        <f t="shared" si="4"/>
        <v>1</v>
      </c>
      <c r="J70" s="69">
        <f t="shared" si="5"/>
        <v>0</v>
      </c>
      <c r="K70" s="69">
        <f t="shared" si="6"/>
        <v>0</v>
      </c>
      <c r="L70" s="69">
        <f t="shared" si="8"/>
        <v>1</v>
      </c>
      <c r="M70" s="63"/>
      <c r="N70" s="63"/>
      <c r="O70" s="63"/>
      <c r="P70" s="4"/>
      <c r="Q70" s="4"/>
      <c r="R70" s="4"/>
      <c r="S70" s="70">
        <v>16371.0093</v>
      </c>
      <c r="T70" s="63"/>
      <c r="U70" s="63"/>
      <c r="V70" s="63"/>
      <c r="W70" s="63"/>
      <c r="X70" s="63"/>
      <c r="Y70" s="63"/>
      <c r="Z70" s="63"/>
      <c r="AD70" s="63"/>
    </row>
    <row r="71">
      <c r="A71" s="73">
        <v>30.0</v>
      </c>
      <c r="B71" s="60">
        <v>4.0</v>
      </c>
      <c r="C71" s="73">
        <v>30.0</v>
      </c>
      <c r="D71" s="60" t="s">
        <v>61</v>
      </c>
      <c r="E71" s="68">
        <v>34666.0</v>
      </c>
      <c r="F71" s="68">
        <v>0.0</v>
      </c>
      <c r="G71" s="68">
        <v>357.0</v>
      </c>
      <c r="H71" s="69">
        <f t="shared" si="3"/>
        <v>35023</v>
      </c>
      <c r="I71" s="69">
        <f t="shared" si="4"/>
        <v>0.9898066985</v>
      </c>
      <c r="J71" s="69">
        <f t="shared" si="5"/>
        <v>0</v>
      </c>
      <c r="K71" s="69">
        <f t="shared" si="6"/>
        <v>0.01019330154</v>
      </c>
      <c r="L71" s="69">
        <f t="shared" si="8"/>
        <v>1</v>
      </c>
      <c r="M71" s="63"/>
      <c r="N71" s="63"/>
      <c r="O71" s="63"/>
      <c r="P71" s="4"/>
      <c r="Q71" s="4"/>
      <c r="R71" s="4"/>
      <c r="S71" s="70">
        <v>35523.86494</v>
      </c>
      <c r="T71" s="63"/>
      <c r="U71" s="63"/>
      <c r="V71" s="63"/>
      <c r="W71" s="63"/>
      <c r="X71" s="63"/>
      <c r="Y71" s="63"/>
      <c r="Z71" s="63"/>
      <c r="AD71" s="63"/>
    </row>
    <row r="72">
      <c r="A72" s="73">
        <v>31.0</v>
      </c>
      <c r="B72" s="60">
        <v>4.0</v>
      </c>
      <c r="C72" s="73">
        <v>30.0</v>
      </c>
      <c r="D72" s="60" t="s">
        <v>61</v>
      </c>
      <c r="E72" s="68">
        <v>0.0</v>
      </c>
      <c r="F72" s="68">
        <v>35275.0</v>
      </c>
      <c r="G72" s="68">
        <v>148.0</v>
      </c>
      <c r="H72" s="69">
        <f t="shared" si="3"/>
        <v>35423</v>
      </c>
      <c r="I72" s="69">
        <f t="shared" si="4"/>
        <v>0</v>
      </c>
      <c r="J72" s="69">
        <f t="shared" si="5"/>
        <v>0.9958219236</v>
      </c>
      <c r="K72" s="69">
        <f t="shared" si="6"/>
        <v>0.004178076391</v>
      </c>
      <c r="L72" s="69">
        <f t="shared" si="8"/>
        <v>-1</v>
      </c>
      <c r="M72" s="63"/>
      <c r="N72" s="63"/>
      <c r="O72" s="63"/>
      <c r="P72" s="4"/>
      <c r="Q72" s="4"/>
      <c r="R72" s="4"/>
      <c r="S72" s="70">
        <v>36811.2567</v>
      </c>
      <c r="T72" s="63"/>
      <c r="U72" s="63"/>
      <c r="V72" s="63"/>
      <c r="W72" s="63"/>
      <c r="X72" s="63"/>
      <c r="Y72" s="63"/>
      <c r="Z72" s="63"/>
      <c r="AD72" s="63"/>
    </row>
    <row r="73">
      <c r="A73" s="73">
        <v>32.0</v>
      </c>
      <c r="B73" s="60">
        <v>4.0</v>
      </c>
      <c r="C73" s="73">
        <v>32.0</v>
      </c>
      <c r="D73" s="60" t="s">
        <v>61</v>
      </c>
      <c r="E73" s="62">
        <v>202.0</v>
      </c>
      <c r="F73" s="62">
        <v>34805.0</v>
      </c>
      <c r="G73" s="62">
        <v>27.0</v>
      </c>
      <c r="H73" s="63">
        <f t="shared" si="3"/>
        <v>35034</v>
      </c>
      <c r="I73" s="63">
        <f t="shared" si="4"/>
        <v>0.005765827482</v>
      </c>
      <c r="J73" s="63">
        <f t="shared" si="5"/>
        <v>0.9934634926</v>
      </c>
      <c r="K73" s="63">
        <f t="shared" si="6"/>
        <v>0.0007706799109</v>
      </c>
      <c r="L73" s="63">
        <f t="shared" si="8"/>
        <v>-0.988459451</v>
      </c>
      <c r="M73" s="63"/>
      <c r="N73" s="63"/>
      <c r="O73" s="63"/>
      <c r="P73" s="4"/>
      <c r="Q73" s="4"/>
      <c r="R73" s="4"/>
      <c r="S73" s="72">
        <v>45819.70455</v>
      </c>
      <c r="T73" s="63"/>
      <c r="U73" s="63"/>
      <c r="V73" s="63"/>
      <c r="W73" s="63"/>
      <c r="X73" s="63"/>
      <c r="Y73" s="63"/>
      <c r="Z73" s="63"/>
      <c r="AD73" s="63"/>
    </row>
    <row r="74">
      <c r="A74" s="73">
        <v>34.0</v>
      </c>
      <c r="B74" s="60">
        <v>4.0</v>
      </c>
      <c r="C74" s="73">
        <v>32.0</v>
      </c>
      <c r="D74" s="60" t="s">
        <v>61</v>
      </c>
      <c r="E74" s="62">
        <v>16849.0</v>
      </c>
      <c r="F74" s="62">
        <v>14649.0</v>
      </c>
      <c r="G74" s="62">
        <v>3445.0</v>
      </c>
      <c r="H74" s="63">
        <f t="shared" si="3"/>
        <v>34943</v>
      </c>
      <c r="I74" s="63">
        <f t="shared" si="4"/>
        <v>0.4821852732</v>
      </c>
      <c r="J74" s="63">
        <f t="shared" si="5"/>
        <v>0.419225596</v>
      </c>
      <c r="K74" s="63">
        <f t="shared" si="6"/>
        <v>0.09858913087</v>
      </c>
      <c r="L74" s="63">
        <f t="shared" si="8"/>
        <v>0.06984570449</v>
      </c>
      <c r="M74" s="63"/>
      <c r="N74" s="63"/>
      <c r="O74" s="63"/>
      <c r="P74" s="4"/>
      <c r="Q74" s="4"/>
      <c r="R74" s="4"/>
      <c r="S74" s="72">
        <v>58247.65919</v>
      </c>
      <c r="T74" s="63"/>
      <c r="U74" s="63"/>
      <c r="V74" s="63"/>
      <c r="W74" s="63"/>
      <c r="X74" s="63"/>
      <c r="Y74" s="63"/>
      <c r="Z74" s="63"/>
      <c r="AD74" s="63"/>
    </row>
    <row r="75">
      <c r="A75" s="73">
        <v>36.0</v>
      </c>
      <c r="B75" s="60">
        <v>4.0</v>
      </c>
      <c r="C75" s="73">
        <v>32.0</v>
      </c>
      <c r="D75" s="60" t="s">
        <v>61</v>
      </c>
      <c r="E75" s="62">
        <v>30492.0</v>
      </c>
      <c r="F75" s="62">
        <v>4032.0</v>
      </c>
      <c r="G75" s="62">
        <v>628.0</v>
      </c>
      <c r="H75" s="63">
        <f t="shared" si="3"/>
        <v>35152</v>
      </c>
      <c r="I75" s="63">
        <f t="shared" si="4"/>
        <v>0.867432863</v>
      </c>
      <c r="J75" s="63">
        <f t="shared" si="5"/>
        <v>0.1147018662</v>
      </c>
      <c r="K75" s="63">
        <f t="shared" si="6"/>
        <v>0.01786527082</v>
      </c>
      <c r="L75" s="63">
        <f t="shared" si="8"/>
        <v>0.7664233577</v>
      </c>
      <c r="M75" s="63"/>
      <c r="N75" s="63"/>
      <c r="O75" s="63"/>
      <c r="P75" s="4"/>
      <c r="Q75" s="4"/>
      <c r="R75" s="4"/>
      <c r="S75" s="72">
        <v>28857.03831</v>
      </c>
      <c r="T75" s="63"/>
      <c r="U75" s="63"/>
      <c r="V75" s="63"/>
      <c r="W75" s="63"/>
      <c r="X75" s="63"/>
      <c r="Y75" s="63"/>
      <c r="Z75" s="63"/>
      <c r="AD75" s="63"/>
    </row>
    <row r="76">
      <c r="A76" s="73">
        <v>37.0</v>
      </c>
      <c r="B76" s="60">
        <v>4.0</v>
      </c>
      <c r="C76" s="73">
        <v>32.0</v>
      </c>
      <c r="D76" s="60" t="s">
        <v>61</v>
      </c>
      <c r="E76" s="68">
        <v>0.0</v>
      </c>
      <c r="F76" s="68">
        <v>33322.0</v>
      </c>
      <c r="G76" s="68">
        <v>1658.0</v>
      </c>
      <c r="H76" s="69">
        <f t="shared" si="3"/>
        <v>34980</v>
      </c>
      <c r="I76" s="69">
        <f t="shared" si="4"/>
        <v>0</v>
      </c>
      <c r="J76" s="69">
        <f t="shared" si="5"/>
        <v>0.9526014866</v>
      </c>
      <c r="K76" s="69">
        <f t="shared" si="6"/>
        <v>0.04739851344</v>
      </c>
      <c r="L76" s="69">
        <f t="shared" si="8"/>
        <v>-1</v>
      </c>
      <c r="M76" s="63"/>
      <c r="N76" s="63"/>
      <c r="O76" s="63"/>
      <c r="P76" s="4"/>
      <c r="Q76" s="4"/>
      <c r="R76" s="4"/>
      <c r="S76" s="70">
        <v>29715.50991</v>
      </c>
      <c r="T76" s="63"/>
      <c r="U76" s="63"/>
      <c r="V76" s="63"/>
      <c r="W76" s="63"/>
      <c r="X76" s="63"/>
      <c r="Y76" s="63"/>
      <c r="Z76" s="63"/>
      <c r="AD76" s="63"/>
    </row>
    <row r="77">
      <c r="A77" s="67">
        <v>1.0</v>
      </c>
      <c r="B77" s="60">
        <v>5.0</v>
      </c>
      <c r="C77" s="67">
        <v>11.0</v>
      </c>
      <c r="D77" s="60" t="s">
        <v>61</v>
      </c>
      <c r="E77" s="75">
        <v>5307.0</v>
      </c>
      <c r="F77" s="75">
        <v>11175.0</v>
      </c>
      <c r="G77" s="75">
        <v>474.0</v>
      </c>
      <c r="H77" s="63">
        <f t="shared" si="3"/>
        <v>16956</v>
      </c>
      <c r="I77" s="63">
        <f t="shared" si="4"/>
        <v>0.3129865534</v>
      </c>
      <c r="J77" s="63">
        <f t="shared" si="5"/>
        <v>0.6590587403</v>
      </c>
      <c r="K77" s="63">
        <f t="shared" si="6"/>
        <v>0.0279547063</v>
      </c>
      <c r="L77" s="63">
        <f t="shared" si="8"/>
        <v>-0.3560247543</v>
      </c>
      <c r="M77" s="63"/>
      <c r="N77" s="63"/>
      <c r="O77" s="63"/>
      <c r="P77" s="4"/>
      <c r="Q77" s="4"/>
      <c r="R77" s="4"/>
      <c r="S77" s="72">
        <v>22864.32291</v>
      </c>
      <c r="T77" s="63"/>
      <c r="U77" s="63"/>
      <c r="V77" s="63"/>
      <c r="W77" s="63"/>
      <c r="X77" s="63"/>
      <c r="Y77" s="63"/>
      <c r="Z77" s="63"/>
      <c r="AD77" s="63"/>
    </row>
    <row r="78">
      <c r="A78" s="67">
        <v>2.0</v>
      </c>
      <c r="B78" s="60">
        <v>5.0</v>
      </c>
      <c r="C78" s="67">
        <v>11.0</v>
      </c>
      <c r="D78" s="60" t="s">
        <v>61</v>
      </c>
      <c r="E78" s="62">
        <v>8140.0</v>
      </c>
      <c r="F78" s="62">
        <v>8537.0</v>
      </c>
      <c r="G78" s="62">
        <v>1404.0</v>
      </c>
      <c r="H78" s="63">
        <f t="shared" si="3"/>
        <v>18081</v>
      </c>
      <c r="I78" s="63">
        <f t="shared" si="4"/>
        <v>0.4501963387</v>
      </c>
      <c r="J78" s="63">
        <f t="shared" si="5"/>
        <v>0.4721530889</v>
      </c>
      <c r="K78" s="63">
        <f t="shared" si="6"/>
        <v>0.07765057242</v>
      </c>
      <c r="L78" s="63">
        <f t="shared" si="8"/>
        <v>-0.02380524075</v>
      </c>
      <c r="M78" s="63"/>
      <c r="N78" s="63"/>
      <c r="O78" s="63"/>
      <c r="P78" s="4"/>
      <c r="Q78" s="4"/>
      <c r="R78" s="4"/>
      <c r="S78" s="72">
        <v>33972.1349</v>
      </c>
      <c r="T78" s="63"/>
      <c r="U78" s="63"/>
      <c r="V78" s="63"/>
      <c r="W78" s="63"/>
      <c r="X78" s="63"/>
      <c r="Y78" s="63"/>
      <c r="Z78" s="63"/>
      <c r="AD78" s="63"/>
    </row>
    <row r="79">
      <c r="A79" s="67">
        <v>3.0</v>
      </c>
      <c r="B79" s="60">
        <v>5.0</v>
      </c>
      <c r="C79" s="67">
        <v>17.0</v>
      </c>
      <c r="D79" s="60" t="s">
        <v>61</v>
      </c>
      <c r="E79" s="68">
        <v>16203.0</v>
      </c>
      <c r="F79" s="68">
        <v>0.0</v>
      </c>
      <c r="G79" s="68">
        <v>1743.0</v>
      </c>
      <c r="H79" s="69">
        <f t="shared" si="3"/>
        <v>17946</v>
      </c>
      <c r="I79" s="69">
        <f t="shared" si="4"/>
        <v>0.9028752925</v>
      </c>
      <c r="J79" s="69">
        <f t="shared" si="5"/>
        <v>0</v>
      </c>
      <c r="K79" s="69">
        <f t="shared" si="6"/>
        <v>0.09712470746</v>
      </c>
      <c r="L79" s="69">
        <f t="shared" si="8"/>
        <v>1</v>
      </c>
      <c r="M79" s="63"/>
      <c r="N79" s="63"/>
      <c r="O79" s="63"/>
      <c r="P79" s="4"/>
      <c r="Q79" s="4"/>
      <c r="R79" s="4"/>
      <c r="S79" s="70">
        <v>18802.77793</v>
      </c>
      <c r="T79" s="63"/>
      <c r="U79" s="63"/>
      <c r="V79" s="63"/>
      <c r="W79" s="63"/>
      <c r="X79" s="63"/>
      <c r="Y79" s="63"/>
      <c r="Z79" s="63"/>
      <c r="AD79" s="63"/>
    </row>
    <row r="80">
      <c r="A80" s="67">
        <v>4.0</v>
      </c>
      <c r="B80" s="60">
        <v>5.0</v>
      </c>
      <c r="C80" s="67">
        <v>17.0</v>
      </c>
      <c r="D80" s="60" t="s">
        <v>61</v>
      </c>
      <c r="E80" s="62">
        <v>12906.0</v>
      </c>
      <c r="F80" s="62">
        <v>637.0</v>
      </c>
      <c r="G80" s="62">
        <v>1973.0</v>
      </c>
      <c r="H80" s="63">
        <f t="shared" si="3"/>
        <v>15516</v>
      </c>
      <c r="I80" s="63">
        <f t="shared" si="4"/>
        <v>0.8317865429</v>
      </c>
      <c r="J80" s="63">
        <f t="shared" si="5"/>
        <v>0.04105439546</v>
      </c>
      <c r="K80" s="63">
        <f t="shared" si="6"/>
        <v>0.1271590616</v>
      </c>
      <c r="L80" s="63">
        <f t="shared" si="8"/>
        <v>0.9059292623</v>
      </c>
      <c r="M80" s="63"/>
      <c r="N80" s="63"/>
      <c r="O80" s="63"/>
      <c r="P80" s="4"/>
      <c r="Q80" s="4"/>
      <c r="R80" s="4"/>
      <c r="S80" s="72">
        <v>24110.42266</v>
      </c>
      <c r="T80" s="63"/>
      <c r="U80" s="63"/>
      <c r="V80" s="63"/>
      <c r="W80" s="63"/>
      <c r="X80" s="63"/>
      <c r="Y80" s="63"/>
      <c r="Z80" s="63"/>
      <c r="AD80" s="63"/>
    </row>
    <row r="81">
      <c r="A81" s="67">
        <v>5.0</v>
      </c>
      <c r="B81" s="60">
        <v>5.0</v>
      </c>
      <c r="C81" s="67">
        <v>17.0</v>
      </c>
      <c r="D81" s="60" t="s">
        <v>61</v>
      </c>
      <c r="E81" s="62">
        <v>150.0</v>
      </c>
      <c r="F81" s="62">
        <v>17683.0</v>
      </c>
      <c r="G81" s="62">
        <v>286.0</v>
      </c>
      <c r="H81" s="63">
        <f t="shared" si="3"/>
        <v>18119</v>
      </c>
      <c r="I81" s="63">
        <f t="shared" si="4"/>
        <v>0.008278602572</v>
      </c>
      <c r="J81" s="63">
        <f t="shared" si="5"/>
        <v>0.9759368619</v>
      </c>
      <c r="K81" s="63">
        <f t="shared" si="6"/>
        <v>0.01578453557</v>
      </c>
      <c r="L81" s="63">
        <f t="shared" si="8"/>
        <v>-0.9831772556</v>
      </c>
      <c r="M81" s="63"/>
      <c r="N81" s="63"/>
      <c r="O81" s="63"/>
      <c r="P81" s="4"/>
      <c r="Q81" s="4"/>
      <c r="R81" s="4"/>
      <c r="S81" s="72">
        <v>19159.93253</v>
      </c>
      <c r="T81" s="63"/>
      <c r="U81" s="63"/>
      <c r="V81" s="63"/>
      <c r="W81" s="63"/>
      <c r="X81" s="63"/>
      <c r="Y81" s="63"/>
      <c r="Z81" s="63"/>
      <c r="AD81" s="63"/>
    </row>
    <row r="82">
      <c r="A82" s="67">
        <v>6.0</v>
      </c>
      <c r="B82" s="60">
        <v>5.0</v>
      </c>
      <c r="C82" s="67">
        <v>17.0</v>
      </c>
      <c r="D82" s="60" t="s">
        <v>61</v>
      </c>
      <c r="E82" s="68">
        <v>0.0</v>
      </c>
      <c r="F82" s="68">
        <v>14336.0</v>
      </c>
      <c r="G82" s="68">
        <v>3718.0</v>
      </c>
      <c r="H82" s="69">
        <f t="shared" si="3"/>
        <v>18054</v>
      </c>
      <c r="I82" s="69">
        <f t="shared" si="4"/>
        <v>0</v>
      </c>
      <c r="J82" s="69">
        <f t="shared" si="5"/>
        <v>0.7940622577</v>
      </c>
      <c r="K82" s="69">
        <f t="shared" si="6"/>
        <v>0.2059377423</v>
      </c>
      <c r="L82" s="69">
        <f t="shared" si="8"/>
        <v>-1</v>
      </c>
      <c r="M82" s="63"/>
      <c r="N82" s="63"/>
      <c r="O82" s="63"/>
      <c r="P82" s="4"/>
      <c r="Q82" s="4"/>
      <c r="R82" s="4"/>
      <c r="S82" s="70">
        <v>10582.78163</v>
      </c>
      <c r="T82" s="63"/>
      <c r="U82" s="63"/>
      <c r="V82" s="63"/>
      <c r="W82" s="63"/>
      <c r="X82" s="63"/>
      <c r="Y82" s="63"/>
      <c r="Z82" s="63"/>
      <c r="AD82" s="63"/>
    </row>
    <row r="83">
      <c r="A83" s="67">
        <v>7.0</v>
      </c>
      <c r="B83" s="60">
        <v>5.0</v>
      </c>
      <c r="C83" s="67">
        <v>17.0</v>
      </c>
      <c r="D83" s="60" t="s">
        <v>61</v>
      </c>
      <c r="E83" s="62">
        <v>7392.0</v>
      </c>
      <c r="F83" s="62">
        <v>8256.0</v>
      </c>
      <c r="G83" s="62">
        <v>1710.0</v>
      </c>
      <c r="H83" s="63">
        <f t="shared" si="3"/>
        <v>17358</v>
      </c>
      <c r="I83" s="63">
        <f t="shared" si="4"/>
        <v>0.4258555133</v>
      </c>
      <c r="J83" s="63">
        <f t="shared" si="5"/>
        <v>0.475630833</v>
      </c>
      <c r="K83" s="63">
        <f t="shared" si="6"/>
        <v>0.09851365365</v>
      </c>
      <c r="L83" s="63">
        <f t="shared" si="8"/>
        <v>-0.05521472393</v>
      </c>
      <c r="M83" s="63"/>
      <c r="N83" s="63"/>
      <c r="O83" s="63"/>
      <c r="P83" s="4"/>
      <c r="Q83" s="4"/>
      <c r="R83" s="4"/>
      <c r="S83" s="72">
        <v>37859.52799</v>
      </c>
      <c r="T83" s="63"/>
      <c r="U83" s="63"/>
      <c r="V83" s="63"/>
      <c r="W83" s="63"/>
      <c r="X83" s="63"/>
      <c r="Y83" s="63"/>
      <c r="Z83" s="63"/>
      <c r="AD83" s="63"/>
    </row>
    <row r="84">
      <c r="A84" s="67">
        <v>8.0</v>
      </c>
      <c r="B84" s="60">
        <v>5.0</v>
      </c>
      <c r="C84" s="67">
        <v>17.0</v>
      </c>
      <c r="D84" s="60" t="s">
        <v>61</v>
      </c>
      <c r="E84" s="68">
        <v>0.0</v>
      </c>
      <c r="F84" s="68">
        <v>17180.0</v>
      </c>
      <c r="G84" s="68">
        <v>320.0</v>
      </c>
      <c r="H84" s="69">
        <f t="shared" si="3"/>
        <v>17500</v>
      </c>
      <c r="I84" s="69">
        <f t="shared" si="4"/>
        <v>0</v>
      </c>
      <c r="J84" s="69">
        <f t="shared" si="5"/>
        <v>0.9817142857</v>
      </c>
      <c r="K84" s="69">
        <f t="shared" si="6"/>
        <v>0.01828571429</v>
      </c>
      <c r="L84" s="69">
        <f t="shared" si="8"/>
        <v>-1</v>
      </c>
      <c r="M84" s="63"/>
      <c r="N84" s="63"/>
      <c r="O84" s="63"/>
      <c r="P84" s="4"/>
      <c r="Q84" s="4"/>
      <c r="R84" s="4"/>
      <c r="S84" s="70">
        <v>27833.07203</v>
      </c>
      <c r="T84" s="63"/>
      <c r="U84" s="63"/>
      <c r="V84" s="63"/>
      <c r="W84" s="63"/>
      <c r="X84" s="63"/>
      <c r="Y84" s="63"/>
      <c r="Z84" s="63"/>
      <c r="AD84" s="63"/>
    </row>
    <row r="85">
      <c r="A85" s="67">
        <v>9.0</v>
      </c>
      <c r="B85" s="60">
        <v>5.0</v>
      </c>
      <c r="C85" s="67">
        <v>19.0</v>
      </c>
      <c r="D85" s="60" t="s">
        <v>61</v>
      </c>
      <c r="E85" s="68">
        <v>0.0</v>
      </c>
      <c r="F85" s="68">
        <v>17326.0</v>
      </c>
      <c r="G85" s="68">
        <v>0.0</v>
      </c>
      <c r="H85" s="69">
        <f t="shared" si="3"/>
        <v>17326</v>
      </c>
      <c r="I85" s="69">
        <f t="shared" si="4"/>
        <v>0</v>
      </c>
      <c r="J85" s="69">
        <f t="shared" si="5"/>
        <v>1</v>
      </c>
      <c r="K85" s="69">
        <f t="shared" si="6"/>
        <v>0</v>
      </c>
      <c r="L85" s="69">
        <f t="shared" si="8"/>
        <v>-1</v>
      </c>
      <c r="M85" s="63"/>
      <c r="N85" s="63"/>
      <c r="O85" s="63"/>
      <c r="P85" s="4"/>
      <c r="Q85" s="4"/>
      <c r="R85" s="4"/>
      <c r="S85" s="70">
        <v>15699.0407</v>
      </c>
      <c r="T85" s="63"/>
      <c r="U85" s="63"/>
      <c r="V85" s="63"/>
      <c r="W85" s="63"/>
      <c r="X85" s="63"/>
      <c r="Y85" s="63"/>
      <c r="Z85" s="63"/>
      <c r="AD85" s="63"/>
    </row>
    <row r="86">
      <c r="A86" s="67">
        <v>10.0</v>
      </c>
      <c r="B86" s="60">
        <v>5.0</v>
      </c>
      <c r="C86" s="67">
        <v>19.0</v>
      </c>
      <c r="D86" s="60" t="s">
        <v>61</v>
      </c>
      <c r="E86" s="62">
        <v>3487.0</v>
      </c>
      <c r="F86" s="62">
        <v>13895.0</v>
      </c>
      <c r="G86" s="62">
        <v>778.0</v>
      </c>
      <c r="H86" s="63">
        <f t="shared" si="3"/>
        <v>18160</v>
      </c>
      <c r="I86" s="63">
        <f t="shared" si="4"/>
        <v>0.1920154185</v>
      </c>
      <c r="J86" s="63">
        <f t="shared" si="5"/>
        <v>0.7651431718</v>
      </c>
      <c r="K86" s="63">
        <f t="shared" si="6"/>
        <v>0.04284140969</v>
      </c>
      <c r="L86" s="63">
        <f t="shared" si="8"/>
        <v>-0.5987803475</v>
      </c>
      <c r="M86" s="63"/>
      <c r="N86" s="63"/>
      <c r="O86" s="63"/>
      <c r="P86" s="4"/>
      <c r="Q86" s="4"/>
      <c r="R86" s="4"/>
      <c r="S86" s="72">
        <v>13619.55268</v>
      </c>
      <c r="T86" s="63"/>
      <c r="U86" s="63"/>
      <c r="V86" s="63"/>
      <c r="W86" s="63"/>
      <c r="X86" s="63"/>
      <c r="Y86" s="63"/>
      <c r="Z86" s="63"/>
      <c r="AD86" s="63"/>
    </row>
    <row r="87" ht="18.0" customHeight="1">
      <c r="A87" s="67">
        <v>11.0</v>
      </c>
      <c r="B87" s="60">
        <v>5.0</v>
      </c>
      <c r="C87" s="67">
        <v>19.0</v>
      </c>
      <c r="D87" s="60" t="s">
        <v>61</v>
      </c>
      <c r="E87" s="68">
        <v>0.0</v>
      </c>
      <c r="F87" s="68">
        <v>18094.0</v>
      </c>
      <c r="G87" s="68">
        <v>195.0</v>
      </c>
      <c r="H87" s="69">
        <f t="shared" si="3"/>
        <v>18289</v>
      </c>
      <c r="I87" s="69">
        <f t="shared" si="4"/>
        <v>0</v>
      </c>
      <c r="J87" s="69">
        <f t="shared" si="5"/>
        <v>0.9893378534</v>
      </c>
      <c r="K87" s="69">
        <f t="shared" si="6"/>
        <v>0.01066214665</v>
      </c>
      <c r="L87" s="69">
        <f t="shared" si="8"/>
        <v>-1</v>
      </c>
      <c r="M87" s="63"/>
      <c r="N87" s="63"/>
      <c r="O87" s="63"/>
      <c r="P87" s="4"/>
      <c r="Q87" s="4"/>
      <c r="R87" s="4"/>
      <c r="S87" s="70">
        <v>18983.47918</v>
      </c>
      <c r="T87" s="63"/>
      <c r="U87" s="63"/>
      <c r="V87" s="63"/>
      <c r="W87" s="63"/>
      <c r="X87" s="63"/>
      <c r="Y87" s="63"/>
      <c r="Z87" s="63"/>
      <c r="AD87" s="63"/>
    </row>
    <row r="88">
      <c r="A88" s="67">
        <v>12.0</v>
      </c>
      <c r="B88" s="60">
        <v>5.0</v>
      </c>
      <c r="C88" s="67">
        <v>19.0</v>
      </c>
      <c r="D88" s="60" t="s">
        <v>61</v>
      </c>
      <c r="E88" s="68">
        <v>18230.0</v>
      </c>
      <c r="F88" s="68">
        <v>0.0</v>
      </c>
      <c r="G88" s="68">
        <v>0.0</v>
      </c>
      <c r="H88" s="69">
        <f t="shared" si="3"/>
        <v>18230</v>
      </c>
      <c r="I88" s="69">
        <f t="shared" si="4"/>
        <v>1</v>
      </c>
      <c r="J88" s="69">
        <f t="shared" si="5"/>
        <v>0</v>
      </c>
      <c r="K88" s="69">
        <f t="shared" si="6"/>
        <v>0</v>
      </c>
      <c r="L88" s="69">
        <f t="shared" si="8"/>
        <v>1</v>
      </c>
      <c r="M88" s="63"/>
      <c r="N88" s="63"/>
      <c r="O88" s="63"/>
      <c r="P88" s="4"/>
      <c r="Q88" s="4"/>
      <c r="R88" s="4"/>
      <c r="S88" s="70">
        <v>39594.49527</v>
      </c>
      <c r="T88" s="63"/>
      <c r="U88" s="63"/>
      <c r="V88" s="63"/>
      <c r="W88" s="63"/>
      <c r="X88" s="63"/>
      <c r="Y88" s="63"/>
      <c r="Z88" s="63"/>
      <c r="AD88" s="63"/>
    </row>
    <row r="89">
      <c r="A89" s="67">
        <v>13.0</v>
      </c>
      <c r="B89" s="60">
        <v>5.0</v>
      </c>
      <c r="C89" s="67">
        <v>19.0</v>
      </c>
      <c r="D89" s="60" t="s">
        <v>61</v>
      </c>
      <c r="E89" s="62">
        <v>8640.0</v>
      </c>
      <c r="F89" s="62">
        <v>7114.0</v>
      </c>
      <c r="G89" s="62">
        <v>2199.0</v>
      </c>
      <c r="H89" s="63">
        <f t="shared" si="3"/>
        <v>17953</v>
      </c>
      <c r="I89" s="63">
        <f t="shared" si="4"/>
        <v>0.4812566145</v>
      </c>
      <c r="J89" s="63">
        <f t="shared" si="5"/>
        <v>0.396256893</v>
      </c>
      <c r="K89" s="63">
        <f t="shared" si="6"/>
        <v>0.1224864925</v>
      </c>
      <c r="L89" s="63">
        <f t="shared" si="8"/>
        <v>0.09686428843</v>
      </c>
      <c r="M89" s="63"/>
      <c r="N89" s="63"/>
      <c r="O89" s="63"/>
      <c r="P89" s="4"/>
      <c r="Q89" s="4"/>
      <c r="R89" s="4"/>
      <c r="S89" s="72">
        <v>18225.26523</v>
      </c>
      <c r="T89" s="63"/>
      <c r="U89" s="63"/>
      <c r="V89" s="63"/>
      <c r="W89" s="63"/>
      <c r="X89" s="63"/>
      <c r="Y89" s="63"/>
      <c r="Z89" s="63"/>
      <c r="AD89" s="63"/>
    </row>
    <row r="90">
      <c r="A90" s="67">
        <v>14.0</v>
      </c>
      <c r="B90" s="60">
        <v>5.0</v>
      </c>
      <c r="C90" s="67">
        <v>19.0</v>
      </c>
      <c r="D90" s="60" t="s">
        <v>61</v>
      </c>
      <c r="E90" s="68">
        <v>0.0</v>
      </c>
      <c r="F90" s="68">
        <v>17327.0</v>
      </c>
      <c r="G90" s="68">
        <v>114.0</v>
      </c>
      <c r="H90" s="69">
        <f t="shared" si="3"/>
        <v>17441</v>
      </c>
      <c r="I90" s="69">
        <f t="shared" si="4"/>
        <v>0</v>
      </c>
      <c r="J90" s="69">
        <f t="shared" si="5"/>
        <v>0.9934636775</v>
      </c>
      <c r="K90" s="69">
        <f t="shared" si="6"/>
        <v>0.006536322459</v>
      </c>
      <c r="L90" s="69">
        <f t="shared" si="8"/>
        <v>-1</v>
      </c>
      <c r="M90" s="63"/>
      <c r="N90" s="63"/>
      <c r="O90" s="63"/>
      <c r="P90" s="4"/>
      <c r="Q90" s="4"/>
      <c r="R90" s="4"/>
      <c r="S90" s="70">
        <v>29686.34687</v>
      </c>
      <c r="T90" s="63"/>
      <c r="U90" s="63"/>
      <c r="V90" s="63"/>
      <c r="W90" s="63"/>
      <c r="X90" s="63"/>
      <c r="Y90" s="63"/>
      <c r="Z90" s="63"/>
      <c r="AD90" s="63"/>
    </row>
    <row r="91">
      <c r="A91" s="67">
        <v>15.0</v>
      </c>
      <c r="B91" s="60">
        <v>5.0</v>
      </c>
      <c r="C91" s="67">
        <v>19.0</v>
      </c>
      <c r="D91" s="60" t="s">
        <v>61</v>
      </c>
      <c r="E91" s="62">
        <v>8980.0</v>
      </c>
      <c r="F91" s="62">
        <v>8485.0</v>
      </c>
      <c r="G91" s="62">
        <v>537.0</v>
      </c>
      <c r="H91" s="63">
        <f t="shared" si="3"/>
        <v>18002</v>
      </c>
      <c r="I91" s="63">
        <f t="shared" si="4"/>
        <v>0.4988334629</v>
      </c>
      <c r="J91" s="63">
        <f t="shared" si="5"/>
        <v>0.4713365182</v>
      </c>
      <c r="K91" s="63">
        <f t="shared" si="6"/>
        <v>0.02983001889</v>
      </c>
      <c r="L91" s="63">
        <f t="shared" si="8"/>
        <v>0.02834239908</v>
      </c>
      <c r="M91" s="63"/>
      <c r="N91" s="63"/>
      <c r="O91" s="63"/>
      <c r="P91" s="4"/>
      <c r="Q91" s="4"/>
      <c r="R91" s="4"/>
      <c r="S91" s="72">
        <v>37552.31466</v>
      </c>
      <c r="T91" s="63"/>
      <c r="U91" s="63"/>
      <c r="V91" s="63"/>
      <c r="W91" s="63"/>
      <c r="X91" s="63"/>
      <c r="Y91" s="63"/>
      <c r="Z91" s="63"/>
      <c r="AD91" s="63"/>
    </row>
    <row r="92">
      <c r="A92" s="67">
        <v>16.0</v>
      </c>
      <c r="B92" s="60">
        <v>5.0</v>
      </c>
      <c r="C92" s="67">
        <v>25.0</v>
      </c>
      <c r="D92" s="60" t="s">
        <v>61</v>
      </c>
      <c r="E92" s="62">
        <v>12714.0</v>
      </c>
      <c r="F92" s="62">
        <v>3321.0</v>
      </c>
      <c r="G92" s="62">
        <v>744.0</v>
      </c>
      <c r="H92" s="63">
        <f t="shared" si="3"/>
        <v>16779</v>
      </c>
      <c r="I92" s="63">
        <f t="shared" si="4"/>
        <v>0.7577328804</v>
      </c>
      <c r="J92" s="63">
        <f t="shared" si="5"/>
        <v>0.1979259789</v>
      </c>
      <c r="K92" s="63">
        <f t="shared" si="6"/>
        <v>0.04434114071</v>
      </c>
      <c r="L92" s="63">
        <f t="shared" si="8"/>
        <v>0.5857811038</v>
      </c>
      <c r="M92" s="63"/>
      <c r="N92" s="63"/>
      <c r="O92" s="63"/>
      <c r="P92" s="4"/>
      <c r="Q92" s="4"/>
      <c r="R92" s="4"/>
      <c r="S92" s="72">
        <v>41036.38214</v>
      </c>
      <c r="T92" s="63"/>
      <c r="U92" s="63"/>
      <c r="V92" s="63"/>
      <c r="W92" s="63"/>
      <c r="X92" s="63"/>
      <c r="Y92" s="63"/>
      <c r="Z92" s="63"/>
      <c r="AD92" s="63"/>
    </row>
    <row r="93">
      <c r="A93" s="76">
        <v>1.0</v>
      </c>
      <c r="B93" s="77">
        <v>2.0</v>
      </c>
      <c r="C93" s="78">
        <v>8.0</v>
      </c>
      <c r="D93" s="77" t="s">
        <v>68</v>
      </c>
      <c r="E93" s="79">
        <v>17669.0</v>
      </c>
      <c r="F93" s="79">
        <v>0.0</v>
      </c>
      <c r="G93" s="79">
        <v>470.0</v>
      </c>
      <c r="H93" s="80">
        <f t="shared" si="3"/>
        <v>18139</v>
      </c>
      <c r="I93" s="80">
        <f t="shared" si="4"/>
        <v>0.9740889795</v>
      </c>
      <c r="J93" s="80">
        <f t="shared" si="5"/>
        <v>0</v>
      </c>
      <c r="K93" s="80">
        <f t="shared" si="6"/>
        <v>0.02591102045</v>
      </c>
      <c r="L93" s="80">
        <f t="shared" si="8"/>
        <v>1</v>
      </c>
      <c r="M93" s="81"/>
      <c r="N93" s="81"/>
      <c r="O93" s="81"/>
      <c r="P93" s="82"/>
      <c r="Q93" s="82"/>
      <c r="R93" s="82"/>
      <c r="S93" s="83">
        <v>23824.92</v>
      </c>
      <c r="T93" s="81"/>
      <c r="U93" s="63"/>
      <c r="V93" s="63"/>
      <c r="W93" s="84"/>
      <c r="X93" s="84"/>
      <c r="Y93" s="84"/>
      <c r="Z93" s="84"/>
      <c r="AD93" s="84"/>
    </row>
    <row r="94">
      <c r="A94" s="85">
        <v>2.0</v>
      </c>
      <c r="B94" s="86">
        <v>2.0</v>
      </c>
      <c r="C94" s="87">
        <v>8.0</v>
      </c>
      <c r="D94" s="86" t="s">
        <v>68</v>
      </c>
      <c r="E94" s="62">
        <v>11645.0</v>
      </c>
      <c r="F94" s="62">
        <v>5210.0</v>
      </c>
      <c r="G94" s="62">
        <v>1285.0</v>
      </c>
      <c r="H94" s="63">
        <f t="shared" si="3"/>
        <v>18140</v>
      </c>
      <c r="I94" s="63">
        <f t="shared" si="4"/>
        <v>0.6419514884</v>
      </c>
      <c r="J94" s="63">
        <f t="shared" si="5"/>
        <v>0.2872105843</v>
      </c>
      <c r="K94" s="63">
        <f t="shared" si="6"/>
        <v>0.07083792723</v>
      </c>
      <c r="L94" s="63">
        <f t="shared" si="8"/>
        <v>0.3817858202</v>
      </c>
      <c r="M94" s="63"/>
      <c r="N94" s="63"/>
      <c r="O94" s="63"/>
      <c r="P94" s="4"/>
      <c r="Q94" s="4"/>
      <c r="R94" s="4"/>
      <c r="S94" s="72">
        <v>30045.64</v>
      </c>
      <c r="T94" s="63"/>
      <c r="U94" s="63"/>
      <c r="V94" s="63"/>
      <c r="W94" s="63"/>
      <c r="X94" s="63"/>
      <c r="Y94" s="63"/>
      <c r="Z94" s="63"/>
      <c r="AD94" s="63"/>
    </row>
    <row r="95">
      <c r="A95" s="85">
        <v>3.0</v>
      </c>
      <c r="B95" s="86">
        <v>2.0</v>
      </c>
      <c r="C95" s="87">
        <v>8.0</v>
      </c>
      <c r="D95" s="86" t="s">
        <v>68</v>
      </c>
      <c r="E95" s="62">
        <v>22817.0</v>
      </c>
      <c r="F95" s="62">
        <v>1514.0</v>
      </c>
      <c r="G95" s="62">
        <v>2605.0</v>
      </c>
      <c r="H95" s="63">
        <f t="shared" si="3"/>
        <v>26936</v>
      </c>
      <c r="I95" s="63">
        <f t="shared" si="4"/>
        <v>0.8470819721</v>
      </c>
      <c r="J95" s="63">
        <f t="shared" si="5"/>
        <v>0.05620730621</v>
      </c>
      <c r="K95" s="63">
        <f t="shared" si="6"/>
        <v>0.09671072171</v>
      </c>
      <c r="L95" s="63">
        <f t="shared" si="8"/>
        <v>0.8755497102</v>
      </c>
      <c r="M95" s="63"/>
      <c r="N95" s="63"/>
      <c r="O95" s="63"/>
      <c r="P95" s="4"/>
      <c r="Q95" s="4"/>
      <c r="R95" s="4"/>
      <c r="S95" s="72">
        <v>70132.44</v>
      </c>
      <c r="T95" s="63"/>
      <c r="U95" s="63"/>
      <c r="V95" s="63"/>
      <c r="W95" s="63"/>
      <c r="X95" s="63"/>
      <c r="Y95" s="63"/>
      <c r="Z95" s="63"/>
      <c r="AD95" s="63"/>
    </row>
    <row r="96">
      <c r="A96" s="85">
        <v>4.0</v>
      </c>
      <c r="B96" s="86">
        <v>2.0</v>
      </c>
      <c r="C96" s="87">
        <v>8.0</v>
      </c>
      <c r="D96" s="86" t="s">
        <v>68</v>
      </c>
      <c r="E96" s="62">
        <v>25650.0</v>
      </c>
      <c r="F96" s="62">
        <v>354.0</v>
      </c>
      <c r="G96" s="62">
        <v>1151.0</v>
      </c>
      <c r="H96" s="63">
        <f t="shared" si="3"/>
        <v>27155</v>
      </c>
      <c r="I96" s="63">
        <f t="shared" si="4"/>
        <v>0.9445774259</v>
      </c>
      <c r="J96" s="63">
        <f t="shared" si="5"/>
        <v>0.01303627325</v>
      </c>
      <c r="K96" s="63">
        <f t="shared" si="6"/>
        <v>0.04238630087</v>
      </c>
      <c r="L96" s="63">
        <f t="shared" si="8"/>
        <v>0.9727734195</v>
      </c>
      <c r="M96" s="63"/>
      <c r="N96" s="63"/>
      <c r="O96" s="63"/>
      <c r="P96" s="4"/>
      <c r="Q96" s="4"/>
      <c r="R96" s="4"/>
      <c r="S96" s="72">
        <v>13430.23</v>
      </c>
      <c r="T96" s="63"/>
      <c r="U96" s="63"/>
      <c r="V96" s="63"/>
      <c r="W96" s="63"/>
      <c r="X96" s="63"/>
      <c r="Y96" s="63"/>
      <c r="Z96" s="63"/>
      <c r="AD96" s="63"/>
    </row>
    <row r="97">
      <c r="A97" s="85">
        <v>6.0</v>
      </c>
      <c r="B97" s="86">
        <v>2.0</v>
      </c>
      <c r="C97" s="87">
        <v>15.0</v>
      </c>
      <c r="D97" s="86" t="s">
        <v>68</v>
      </c>
      <c r="E97" s="68">
        <v>0.0</v>
      </c>
      <c r="F97" s="68">
        <v>18235.0</v>
      </c>
      <c r="G97" s="68">
        <v>108.0</v>
      </c>
      <c r="H97" s="69">
        <f t="shared" si="3"/>
        <v>18343</v>
      </c>
      <c r="I97" s="69">
        <f t="shared" si="4"/>
        <v>0</v>
      </c>
      <c r="J97" s="69">
        <f t="shared" si="5"/>
        <v>0.9941121954</v>
      </c>
      <c r="K97" s="69">
        <f t="shared" si="6"/>
        <v>0.005887804612</v>
      </c>
      <c r="L97" s="69">
        <f t="shared" si="8"/>
        <v>-1</v>
      </c>
      <c r="M97" s="63"/>
      <c r="N97" s="63"/>
      <c r="O97" s="63"/>
      <c r="P97" s="4"/>
      <c r="Q97" s="4"/>
      <c r="R97" s="4"/>
      <c r="S97" s="70">
        <v>24340.39</v>
      </c>
      <c r="T97" s="63"/>
      <c r="U97" s="63"/>
      <c r="V97" s="63"/>
      <c r="W97" s="63"/>
      <c r="X97" s="63"/>
      <c r="Y97" s="63"/>
      <c r="Z97" s="63"/>
      <c r="AD97" s="63"/>
    </row>
    <row r="98">
      <c r="A98" s="85">
        <v>7.0</v>
      </c>
      <c r="B98" s="86">
        <v>2.0</v>
      </c>
      <c r="C98" s="87">
        <v>15.0</v>
      </c>
      <c r="D98" s="86" t="s">
        <v>68</v>
      </c>
      <c r="E98" s="68">
        <v>18204.0</v>
      </c>
      <c r="F98" s="68">
        <v>0.0</v>
      </c>
      <c r="G98" s="68">
        <v>0.0</v>
      </c>
      <c r="H98" s="69">
        <f t="shared" si="3"/>
        <v>18204</v>
      </c>
      <c r="I98" s="69">
        <f t="shared" si="4"/>
        <v>1</v>
      </c>
      <c r="J98" s="69">
        <f t="shared" si="5"/>
        <v>0</v>
      </c>
      <c r="K98" s="69">
        <f t="shared" si="6"/>
        <v>0</v>
      </c>
      <c r="L98" s="69">
        <f t="shared" si="8"/>
        <v>1</v>
      </c>
      <c r="M98" s="63"/>
      <c r="N98" s="63"/>
      <c r="O98" s="63"/>
      <c r="P98" s="4"/>
      <c r="Q98" s="4"/>
      <c r="R98" s="4"/>
      <c r="S98" s="70">
        <v>11721.86</v>
      </c>
      <c r="T98" s="63"/>
      <c r="U98" s="63"/>
      <c r="V98" s="63"/>
      <c r="W98" s="63"/>
      <c r="X98" s="63"/>
      <c r="Y98" s="63"/>
      <c r="Z98" s="63"/>
      <c r="AD98" s="63"/>
    </row>
    <row r="99">
      <c r="A99" s="85">
        <v>8.0</v>
      </c>
      <c r="B99" s="86">
        <v>2.0</v>
      </c>
      <c r="C99" s="87">
        <v>15.0</v>
      </c>
      <c r="D99" s="86" t="s">
        <v>68</v>
      </c>
      <c r="E99" s="68">
        <v>18127.0</v>
      </c>
      <c r="F99" s="68">
        <v>0.0</v>
      </c>
      <c r="G99" s="68">
        <v>0.0</v>
      </c>
      <c r="H99" s="69">
        <f t="shared" si="3"/>
        <v>18127</v>
      </c>
      <c r="I99" s="69">
        <f t="shared" si="4"/>
        <v>1</v>
      </c>
      <c r="J99" s="69">
        <f t="shared" si="5"/>
        <v>0</v>
      </c>
      <c r="K99" s="69">
        <f t="shared" si="6"/>
        <v>0</v>
      </c>
      <c r="L99" s="69">
        <f t="shared" si="8"/>
        <v>1</v>
      </c>
      <c r="M99" s="63"/>
      <c r="N99" s="63"/>
      <c r="O99" s="63"/>
      <c r="P99" s="4"/>
      <c r="Q99" s="4"/>
      <c r="R99" s="4"/>
      <c r="S99" s="70">
        <v>4100.38</v>
      </c>
      <c r="T99" s="62"/>
      <c r="U99" s="63"/>
      <c r="V99" s="63"/>
      <c r="W99" s="63"/>
      <c r="X99" s="63"/>
      <c r="Y99" s="63"/>
      <c r="Z99" s="63"/>
      <c r="AD99" s="63"/>
    </row>
    <row r="100">
      <c r="A100" s="85">
        <v>9.0</v>
      </c>
      <c r="B100" s="86">
        <v>2.0</v>
      </c>
      <c r="C100" s="87">
        <v>29.0</v>
      </c>
      <c r="D100" s="86" t="s">
        <v>68</v>
      </c>
      <c r="E100" s="62">
        <v>7433.0</v>
      </c>
      <c r="F100" s="62">
        <v>10259.0</v>
      </c>
      <c r="G100" s="62">
        <v>347.0</v>
      </c>
      <c r="H100" s="63">
        <f t="shared" si="3"/>
        <v>18039</v>
      </c>
      <c r="I100" s="63">
        <f t="shared" si="4"/>
        <v>0.4120516658</v>
      </c>
      <c r="J100" s="63">
        <f t="shared" si="5"/>
        <v>0.5687122346</v>
      </c>
      <c r="K100" s="63">
        <f t="shared" si="6"/>
        <v>0.01923609956</v>
      </c>
      <c r="L100" s="63">
        <f t="shared" si="8"/>
        <v>-0.1597332128</v>
      </c>
      <c r="M100" s="63"/>
      <c r="N100" s="63"/>
      <c r="O100" s="63"/>
      <c r="P100" s="4"/>
      <c r="Q100" s="4"/>
      <c r="R100" s="4"/>
      <c r="S100" s="72">
        <v>10446.46</v>
      </c>
      <c r="T100" s="63"/>
      <c r="U100" s="63"/>
      <c r="V100" s="63"/>
      <c r="W100" s="63"/>
      <c r="X100" s="63"/>
      <c r="Y100" s="63"/>
      <c r="Z100" s="63"/>
      <c r="AD100" s="63"/>
    </row>
    <row r="101">
      <c r="A101" s="85">
        <v>10.0</v>
      </c>
      <c r="B101" s="86">
        <v>2.0</v>
      </c>
      <c r="C101" s="87">
        <v>29.0</v>
      </c>
      <c r="D101" s="86" t="s">
        <v>68</v>
      </c>
      <c r="E101" s="62">
        <v>16528.0</v>
      </c>
      <c r="F101" s="62">
        <v>227.0</v>
      </c>
      <c r="G101" s="62">
        <v>1328.0</v>
      </c>
      <c r="H101" s="63">
        <f t="shared" si="3"/>
        <v>18083</v>
      </c>
      <c r="I101" s="63">
        <f t="shared" si="4"/>
        <v>0.9140076315</v>
      </c>
      <c r="J101" s="63">
        <f t="shared" si="5"/>
        <v>0.01255322679</v>
      </c>
      <c r="K101" s="63">
        <f t="shared" si="6"/>
        <v>0.07343914174</v>
      </c>
      <c r="L101" s="63">
        <f t="shared" si="8"/>
        <v>0.9729036109</v>
      </c>
      <c r="M101" s="63"/>
      <c r="N101" s="63"/>
      <c r="O101" s="63"/>
      <c r="P101" s="4"/>
      <c r="Q101" s="4"/>
      <c r="R101" s="4"/>
      <c r="S101" s="72">
        <v>15335.75</v>
      </c>
      <c r="T101" s="63"/>
      <c r="U101" s="63"/>
      <c r="V101" s="63"/>
      <c r="W101" s="63"/>
      <c r="X101" s="63"/>
      <c r="Y101" s="63"/>
      <c r="Z101" s="63"/>
      <c r="AD101" s="63"/>
    </row>
    <row r="102">
      <c r="A102" s="85">
        <v>11.0</v>
      </c>
      <c r="B102" s="86">
        <v>2.0</v>
      </c>
      <c r="C102" s="87">
        <v>29.0</v>
      </c>
      <c r="D102" s="86" t="s">
        <v>68</v>
      </c>
      <c r="E102" s="62">
        <v>13624.0</v>
      </c>
      <c r="F102" s="62">
        <v>1178.0</v>
      </c>
      <c r="G102" s="62">
        <v>762.0</v>
      </c>
      <c r="H102" s="63">
        <f t="shared" si="3"/>
        <v>15564</v>
      </c>
      <c r="I102" s="63">
        <f t="shared" si="4"/>
        <v>0.8753533796</v>
      </c>
      <c r="J102" s="63">
        <f t="shared" si="5"/>
        <v>0.07568748394</v>
      </c>
      <c r="K102" s="63">
        <f t="shared" si="6"/>
        <v>0.04895913647</v>
      </c>
      <c r="L102" s="63">
        <f t="shared" si="8"/>
        <v>0.84083232</v>
      </c>
      <c r="M102" s="63"/>
      <c r="N102" s="63"/>
      <c r="O102" s="63"/>
      <c r="P102" s="4"/>
      <c r="Q102" s="4"/>
      <c r="R102" s="4"/>
      <c r="S102" s="72">
        <v>9619.725151</v>
      </c>
      <c r="T102" s="63"/>
      <c r="U102" s="63"/>
      <c r="V102" s="63"/>
      <c r="W102" s="63"/>
      <c r="X102" s="63"/>
      <c r="Y102" s="63"/>
      <c r="Z102" s="63"/>
      <c r="AD102" s="63"/>
    </row>
    <row r="103">
      <c r="A103" s="85">
        <v>12.0</v>
      </c>
      <c r="B103" s="86">
        <v>2.0</v>
      </c>
      <c r="C103" s="87">
        <v>29.0</v>
      </c>
      <c r="D103" s="86" t="s">
        <v>68</v>
      </c>
      <c r="E103" s="62">
        <v>7739.0</v>
      </c>
      <c r="F103" s="62">
        <v>7430.0</v>
      </c>
      <c r="G103" s="62">
        <v>1535.0</v>
      </c>
      <c r="H103" s="63">
        <f t="shared" si="3"/>
        <v>16704</v>
      </c>
      <c r="I103" s="63">
        <f t="shared" si="4"/>
        <v>0.4633022031</v>
      </c>
      <c r="J103" s="63">
        <f t="shared" si="5"/>
        <v>0.4448036398</v>
      </c>
      <c r="K103" s="63">
        <f t="shared" si="6"/>
        <v>0.09189415709</v>
      </c>
      <c r="L103" s="63">
        <f t="shared" si="8"/>
        <v>0.02037049245</v>
      </c>
      <c r="M103" s="63"/>
      <c r="N103" s="63"/>
      <c r="O103" s="63"/>
      <c r="P103" s="4"/>
      <c r="Q103" s="4"/>
      <c r="R103" s="4"/>
      <c r="S103" s="72">
        <v>21489.46824</v>
      </c>
      <c r="T103" s="63"/>
      <c r="U103" s="63"/>
      <c r="V103" s="63"/>
      <c r="W103" s="63"/>
      <c r="X103" s="63"/>
      <c r="Y103" s="63"/>
      <c r="Z103" s="63"/>
      <c r="AD103" s="63"/>
    </row>
    <row r="104">
      <c r="A104" s="85">
        <v>13.0</v>
      </c>
      <c r="B104" s="86">
        <v>2.0</v>
      </c>
      <c r="C104" s="87">
        <v>30.0</v>
      </c>
      <c r="D104" s="86" t="s">
        <v>68</v>
      </c>
      <c r="E104" s="68">
        <v>0.0</v>
      </c>
      <c r="F104" s="68">
        <v>15248.0</v>
      </c>
      <c r="G104" s="68">
        <v>1370.0</v>
      </c>
      <c r="H104" s="69">
        <f t="shared" si="3"/>
        <v>16618</v>
      </c>
      <c r="I104" s="69">
        <f t="shared" si="4"/>
        <v>0</v>
      </c>
      <c r="J104" s="69">
        <f t="shared" si="5"/>
        <v>0.9175592731</v>
      </c>
      <c r="K104" s="69">
        <f t="shared" si="6"/>
        <v>0.08244072692</v>
      </c>
      <c r="L104" s="69">
        <f t="shared" si="8"/>
        <v>-1</v>
      </c>
      <c r="M104" s="63"/>
      <c r="N104" s="63"/>
      <c r="O104" s="63"/>
      <c r="P104" s="4"/>
      <c r="Q104" s="4"/>
      <c r="R104" s="4"/>
      <c r="S104" s="70">
        <v>4518.358772</v>
      </c>
      <c r="T104" s="62"/>
      <c r="U104" s="63"/>
      <c r="V104" s="63"/>
      <c r="W104" s="63"/>
      <c r="X104" s="63"/>
      <c r="Y104" s="63"/>
      <c r="Z104" s="63"/>
      <c r="AD104" s="63"/>
    </row>
    <row r="105">
      <c r="A105" s="85">
        <v>14.0</v>
      </c>
      <c r="B105" s="86">
        <v>2.0</v>
      </c>
      <c r="C105" s="87">
        <v>30.0</v>
      </c>
      <c r="D105" s="86" t="s">
        <v>68</v>
      </c>
      <c r="E105" s="68">
        <v>16327.0</v>
      </c>
      <c r="F105" s="68">
        <v>0.0</v>
      </c>
      <c r="G105" s="68">
        <v>291.0</v>
      </c>
      <c r="H105" s="69">
        <f t="shared" si="3"/>
        <v>16618</v>
      </c>
      <c r="I105" s="69">
        <f t="shared" si="4"/>
        <v>0.9824888675</v>
      </c>
      <c r="J105" s="69">
        <f t="shared" si="5"/>
        <v>0</v>
      </c>
      <c r="K105" s="69">
        <f t="shared" si="6"/>
        <v>0.01751113251</v>
      </c>
      <c r="L105" s="69">
        <f t="shared" si="8"/>
        <v>1</v>
      </c>
      <c r="M105" s="63"/>
      <c r="N105" s="63"/>
      <c r="O105" s="63"/>
      <c r="P105" s="4"/>
      <c r="Q105" s="4"/>
      <c r="R105" s="4"/>
      <c r="S105" s="70">
        <v>3148.120838</v>
      </c>
      <c r="T105" s="63"/>
      <c r="U105" s="63"/>
      <c r="V105" s="63"/>
      <c r="W105" s="63"/>
      <c r="X105" s="63"/>
      <c r="Y105" s="63"/>
      <c r="Z105" s="63"/>
      <c r="AD105" s="63"/>
    </row>
    <row r="106">
      <c r="A106" s="85">
        <v>1.0</v>
      </c>
      <c r="B106" s="85">
        <v>3.0</v>
      </c>
      <c r="C106" s="87">
        <v>8.0</v>
      </c>
      <c r="D106" s="86" t="s">
        <v>68</v>
      </c>
      <c r="E106" s="62">
        <v>4897.0</v>
      </c>
      <c r="F106" s="62">
        <v>9952.0</v>
      </c>
      <c r="G106" s="62">
        <v>3594.0</v>
      </c>
      <c r="H106" s="63">
        <f t="shared" si="3"/>
        <v>18443</v>
      </c>
      <c r="I106" s="63">
        <f t="shared" si="4"/>
        <v>0.2655207938</v>
      </c>
      <c r="J106" s="63">
        <f t="shared" si="5"/>
        <v>0.5396085236</v>
      </c>
      <c r="K106" s="63">
        <f t="shared" si="6"/>
        <v>0.1948706826</v>
      </c>
      <c r="L106" s="63">
        <f t="shared" si="8"/>
        <v>-0.3404269648</v>
      </c>
      <c r="M106" s="63"/>
      <c r="N106" s="63"/>
      <c r="O106" s="63"/>
      <c r="P106" s="4"/>
      <c r="Q106" s="4"/>
      <c r="R106" s="4"/>
      <c r="S106" s="72">
        <v>92046.49336</v>
      </c>
      <c r="T106" s="62"/>
      <c r="U106" s="63"/>
      <c r="V106" s="63"/>
      <c r="W106" s="63"/>
      <c r="X106" s="63"/>
      <c r="Y106" s="63"/>
      <c r="Z106" s="63"/>
      <c r="AD106" s="63"/>
    </row>
    <row r="107">
      <c r="A107" s="85">
        <v>2.0</v>
      </c>
      <c r="B107" s="85">
        <v>3.0</v>
      </c>
      <c r="C107" s="87">
        <v>8.0</v>
      </c>
      <c r="D107" s="86" t="s">
        <v>68</v>
      </c>
      <c r="E107" s="62">
        <v>10849.0</v>
      </c>
      <c r="F107" s="62">
        <v>6056.0</v>
      </c>
      <c r="G107" s="62">
        <v>1527.0</v>
      </c>
      <c r="H107" s="63">
        <f t="shared" si="3"/>
        <v>18432</v>
      </c>
      <c r="I107" s="63">
        <f t="shared" si="4"/>
        <v>0.5885959201</v>
      </c>
      <c r="J107" s="63">
        <f t="shared" si="5"/>
        <v>0.3285590278</v>
      </c>
      <c r="K107" s="63">
        <f t="shared" si="6"/>
        <v>0.08284505208</v>
      </c>
      <c r="L107" s="63">
        <f t="shared" si="8"/>
        <v>0.2835255841</v>
      </c>
      <c r="M107" s="63"/>
      <c r="N107" s="63"/>
      <c r="O107" s="63"/>
      <c r="P107" s="4"/>
      <c r="Q107" s="4"/>
      <c r="R107" s="4"/>
      <c r="S107" s="72">
        <v>34591.95303</v>
      </c>
      <c r="T107" s="63"/>
      <c r="U107" s="63"/>
      <c r="V107" s="63"/>
      <c r="W107" s="63"/>
      <c r="X107" s="63"/>
      <c r="Y107" s="63"/>
      <c r="Z107" s="63"/>
      <c r="AD107" s="63"/>
    </row>
    <row r="108">
      <c r="A108" s="85">
        <v>3.0</v>
      </c>
      <c r="B108" s="85">
        <v>3.0</v>
      </c>
      <c r="C108" s="87">
        <v>8.0</v>
      </c>
      <c r="D108" s="86" t="s">
        <v>68</v>
      </c>
      <c r="E108" s="62">
        <v>15507.0</v>
      </c>
      <c r="F108" s="62">
        <v>2336.0</v>
      </c>
      <c r="G108" s="62">
        <v>1679.0</v>
      </c>
      <c r="H108" s="63">
        <f t="shared" si="3"/>
        <v>19522</v>
      </c>
      <c r="I108" s="63">
        <f t="shared" si="4"/>
        <v>0.7943345969</v>
      </c>
      <c r="J108" s="63">
        <f t="shared" si="5"/>
        <v>0.1196598709</v>
      </c>
      <c r="K108" s="63">
        <f t="shared" si="6"/>
        <v>0.08600553222</v>
      </c>
      <c r="L108" s="63">
        <f t="shared" si="8"/>
        <v>0.7381606232</v>
      </c>
      <c r="M108" s="63"/>
      <c r="N108" s="63"/>
      <c r="O108" s="63"/>
      <c r="P108" s="4"/>
      <c r="Q108" s="4"/>
      <c r="R108" s="4"/>
      <c r="S108" s="72">
        <v>50965.45097</v>
      </c>
      <c r="T108" s="63"/>
      <c r="U108" s="63"/>
      <c r="V108" s="63"/>
      <c r="W108" s="63"/>
      <c r="X108" s="63"/>
      <c r="Y108" s="63"/>
      <c r="Z108" s="63"/>
      <c r="AD108" s="63"/>
    </row>
    <row r="109">
      <c r="A109" s="85">
        <v>4.0</v>
      </c>
      <c r="B109" s="85">
        <v>3.0</v>
      </c>
      <c r="C109" s="87">
        <v>8.0</v>
      </c>
      <c r="D109" s="86" t="s">
        <v>68</v>
      </c>
      <c r="E109" s="62">
        <v>3722.0</v>
      </c>
      <c r="F109" s="62">
        <v>13135.0</v>
      </c>
      <c r="G109" s="62">
        <v>2224.0</v>
      </c>
      <c r="H109" s="63">
        <f t="shared" si="3"/>
        <v>19081</v>
      </c>
      <c r="I109" s="63">
        <f t="shared" si="4"/>
        <v>0.1950631518</v>
      </c>
      <c r="J109" s="63">
        <f t="shared" si="5"/>
        <v>0.6883811121</v>
      </c>
      <c r="K109" s="63">
        <f t="shared" si="6"/>
        <v>0.1165557361</v>
      </c>
      <c r="L109" s="63">
        <f t="shared" si="8"/>
        <v>-0.5584030373</v>
      </c>
      <c r="M109" s="63"/>
      <c r="N109" s="63"/>
      <c r="O109" s="63"/>
      <c r="P109" s="4"/>
      <c r="Q109" s="4"/>
      <c r="R109" s="4"/>
      <c r="S109" s="72">
        <v>58782.41877</v>
      </c>
      <c r="T109" s="63"/>
      <c r="U109" s="63"/>
      <c r="V109" s="63"/>
      <c r="W109" s="63"/>
      <c r="X109" s="63"/>
      <c r="Y109" s="63"/>
      <c r="Z109" s="63"/>
      <c r="AD109" s="63"/>
    </row>
    <row r="110">
      <c r="A110" s="85">
        <v>5.0</v>
      </c>
      <c r="B110" s="85">
        <v>3.0</v>
      </c>
      <c r="C110" s="87">
        <v>8.0</v>
      </c>
      <c r="D110" s="86" t="s">
        <v>68</v>
      </c>
      <c r="E110" s="62">
        <v>11123.0</v>
      </c>
      <c r="F110" s="62">
        <v>4508.0</v>
      </c>
      <c r="G110" s="62">
        <v>1752.0</v>
      </c>
      <c r="H110" s="63">
        <f t="shared" si="3"/>
        <v>17383</v>
      </c>
      <c r="I110" s="63">
        <f t="shared" si="4"/>
        <v>0.6398780418</v>
      </c>
      <c r="J110" s="63">
        <f t="shared" si="5"/>
        <v>0.2593338319</v>
      </c>
      <c r="K110" s="63">
        <f t="shared" si="6"/>
        <v>0.1007881263</v>
      </c>
      <c r="L110" s="63">
        <f t="shared" si="8"/>
        <v>0.4231974922</v>
      </c>
      <c r="M110" s="63"/>
      <c r="N110" s="63"/>
      <c r="O110" s="63"/>
      <c r="P110" s="4"/>
      <c r="Q110" s="4"/>
      <c r="R110" s="4"/>
      <c r="S110" s="72">
        <v>32980.61828</v>
      </c>
      <c r="T110" s="63"/>
      <c r="U110" s="63"/>
      <c r="V110" s="63"/>
      <c r="W110" s="63"/>
      <c r="X110" s="63"/>
      <c r="Y110" s="63"/>
      <c r="Z110" s="63"/>
      <c r="AD110" s="63"/>
    </row>
    <row r="111">
      <c r="A111" s="85">
        <v>6.0</v>
      </c>
      <c r="B111" s="85">
        <v>3.0</v>
      </c>
      <c r="C111" s="87">
        <v>8.0</v>
      </c>
      <c r="D111" s="86" t="s">
        <v>68</v>
      </c>
      <c r="E111" s="62">
        <v>17106.0</v>
      </c>
      <c r="F111" s="62">
        <v>84.0</v>
      </c>
      <c r="G111" s="62">
        <v>295.0</v>
      </c>
      <c r="H111" s="63">
        <f t="shared" si="3"/>
        <v>17485</v>
      </c>
      <c r="I111" s="63">
        <f t="shared" si="4"/>
        <v>0.978324278</v>
      </c>
      <c r="J111" s="63">
        <f t="shared" si="5"/>
        <v>0.004804117815</v>
      </c>
      <c r="K111" s="63">
        <f t="shared" si="6"/>
        <v>0.01687160423</v>
      </c>
      <c r="L111" s="63">
        <f t="shared" si="8"/>
        <v>0.9902268761</v>
      </c>
      <c r="M111" s="63"/>
      <c r="N111" s="63"/>
      <c r="O111" s="63"/>
      <c r="P111" s="4"/>
      <c r="Q111" s="4"/>
      <c r="R111" s="4"/>
      <c r="S111" s="72">
        <v>21638.15446</v>
      </c>
      <c r="T111" s="63"/>
      <c r="U111" s="63"/>
      <c r="V111" s="63"/>
      <c r="W111" s="63"/>
      <c r="X111" s="63"/>
      <c r="Y111" s="63"/>
      <c r="Z111" s="63"/>
      <c r="AD111" s="63"/>
    </row>
    <row r="112">
      <c r="A112" s="85">
        <v>7.0</v>
      </c>
      <c r="B112" s="85">
        <v>3.0</v>
      </c>
      <c r="C112" s="87">
        <v>8.0</v>
      </c>
      <c r="D112" s="86" t="s">
        <v>68</v>
      </c>
      <c r="E112" s="62">
        <v>12737.0</v>
      </c>
      <c r="F112" s="62">
        <v>3131.0</v>
      </c>
      <c r="G112" s="62">
        <v>1355.0</v>
      </c>
      <c r="H112" s="63">
        <f t="shared" si="3"/>
        <v>17223</v>
      </c>
      <c r="I112" s="63">
        <f t="shared" si="4"/>
        <v>0.7395343436</v>
      </c>
      <c r="J112" s="63">
        <f t="shared" si="5"/>
        <v>0.18179179</v>
      </c>
      <c r="K112" s="63">
        <f t="shared" si="6"/>
        <v>0.07867386634</v>
      </c>
      <c r="L112" s="63">
        <f t="shared" si="8"/>
        <v>0.6053692967</v>
      </c>
      <c r="M112" s="63"/>
      <c r="N112" s="63"/>
      <c r="O112" s="63"/>
      <c r="P112" s="4"/>
      <c r="Q112" s="4"/>
      <c r="R112" s="4"/>
      <c r="S112" s="72">
        <v>39398.56017</v>
      </c>
      <c r="T112" s="63"/>
      <c r="U112" s="63"/>
      <c r="V112" s="63"/>
      <c r="W112" s="63"/>
      <c r="X112" s="63"/>
      <c r="Y112" s="63"/>
      <c r="Z112" s="63"/>
      <c r="AD112" s="63"/>
    </row>
    <row r="113">
      <c r="A113" s="85">
        <v>8.0</v>
      </c>
      <c r="B113" s="85">
        <v>3.0</v>
      </c>
      <c r="C113" s="87">
        <v>8.0</v>
      </c>
      <c r="D113" s="86" t="s">
        <v>68</v>
      </c>
      <c r="E113" s="62">
        <v>8903.0</v>
      </c>
      <c r="F113" s="62">
        <v>7258.0</v>
      </c>
      <c r="G113" s="62">
        <v>1423.0</v>
      </c>
      <c r="H113" s="63">
        <f t="shared" si="3"/>
        <v>17584</v>
      </c>
      <c r="I113" s="63">
        <f t="shared" si="4"/>
        <v>0.5063125569</v>
      </c>
      <c r="J113" s="63">
        <f t="shared" si="5"/>
        <v>0.4127616015</v>
      </c>
      <c r="K113" s="63">
        <f t="shared" si="6"/>
        <v>0.08092584167</v>
      </c>
      <c r="L113" s="63">
        <f t="shared" si="8"/>
        <v>0.1017882557</v>
      </c>
      <c r="M113" s="63"/>
      <c r="N113" s="63"/>
      <c r="O113" s="63"/>
      <c r="P113" s="4"/>
      <c r="Q113" s="4"/>
      <c r="R113" s="4"/>
      <c r="S113" s="72">
        <v>50388.41805</v>
      </c>
      <c r="T113" s="63"/>
      <c r="U113" s="63"/>
      <c r="V113" s="63"/>
      <c r="W113" s="63"/>
      <c r="X113" s="63"/>
      <c r="Y113" s="63"/>
      <c r="Z113" s="63"/>
      <c r="AD113" s="63"/>
    </row>
    <row r="114">
      <c r="A114" s="85">
        <v>9.0</v>
      </c>
      <c r="B114" s="85">
        <v>3.0</v>
      </c>
      <c r="C114" s="87">
        <v>8.0</v>
      </c>
      <c r="D114" s="86" t="s">
        <v>68</v>
      </c>
      <c r="E114" s="62">
        <v>9924.0</v>
      </c>
      <c r="F114" s="62">
        <v>6181.0</v>
      </c>
      <c r="G114" s="62">
        <v>375.0</v>
      </c>
      <c r="H114" s="63">
        <f t="shared" si="3"/>
        <v>16480</v>
      </c>
      <c r="I114" s="63">
        <f t="shared" si="4"/>
        <v>0.602184466</v>
      </c>
      <c r="J114" s="63">
        <f t="shared" si="5"/>
        <v>0.3750606796</v>
      </c>
      <c r="K114" s="63">
        <f t="shared" si="6"/>
        <v>0.02275485437</v>
      </c>
      <c r="L114" s="63">
        <f t="shared" si="8"/>
        <v>0.2324122943</v>
      </c>
      <c r="M114" s="63"/>
      <c r="N114" s="63"/>
      <c r="O114" s="63"/>
      <c r="P114" s="4"/>
      <c r="Q114" s="4"/>
      <c r="R114" s="4"/>
      <c r="S114" s="72">
        <v>20773.40134</v>
      </c>
      <c r="T114" s="63"/>
      <c r="U114" s="63"/>
      <c r="V114" s="63"/>
      <c r="W114" s="63"/>
      <c r="X114" s="63"/>
      <c r="Y114" s="63"/>
      <c r="Z114" s="63"/>
      <c r="AD114" s="63"/>
    </row>
    <row r="115">
      <c r="A115" s="85">
        <v>10.0</v>
      </c>
      <c r="B115" s="85">
        <v>3.0</v>
      </c>
      <c r="C115" s="87">
        <v>8.0</v>
      </c>
      <c r="D115" s="86" t="s">
        <v>68</v>
      </c>
      <c r="E115" s="62">
        <v>13030.0</v>
      </c>
      <c r="F115" s="62">
        <v>2987.0</v>
      </c>
      <c r="G115" s="62">
        <v>451.0</v>
      </c>
      <c r="H115" s="63">
        <f t="shared" si="3"/>
        <v>16468</v>
      </c>
      <c r="I115" s="63">
        <f t="shared" si="4"/>
        <v>0.7912314792</v>
      </c>
      <c r="J115" s="63">
        <f t="shared" si="5"/>
        <v>0.1813820743</v>
      </c>
      <c r="K115" s="63">
        <f t="shared" si="6"/>
        <v>0.02738644644</v>
      </c>
      <c r="L115" s="63">
        <f t="shared" si="8"/>
        <v>0.6270212899</v>
      </c>
      <c r="M115" s="63"/>
      <c r="N115" s="63"/>
      <c r="O115" s="63"/>
      <c r="P115" s="4"/>
      <c r="Q115" s="4"/>
      <c r="R115" s="4"/>
      <c r="S115" s="72">
        <v>23083.40546</v>
      </c>
      <c r="T115" s="63"/>
      <c r="U115" s="63"/>
      <c r="V115" s="63"/>
      <c r="W115" s="63"/>
      <c r="X115" s="63"/>
      <c r="Y115" s="63"/>
      <c r="Z115" s="63"/>
      <c r="AD115" s="63"/>
    </row>
    <row r="116">
      <c r="A116" s="85">
        <v>11.0</v>
      </c>
      <c r="B116" s="85">
        <v>3.0</v>
      </c>
      <c r="C116" s="87">
        <v>8.0</v>
      </c>
      <c r="D116" s="86" t="s">
        <v>68</v>
      </c>
      <c r="E116" s="62">
        <v>12065.0</v>
      </c>
      <c r="F116" s="62">
        <v>5169.0</v>
      </c>
      <c r="G116" s="62">
        <v>1328.0</v>
      </c>
      <c r="H116" s="63">
        <f t="shared" si="3"/>
        <v>18562</v>
      </c>
      <c r="I116" s="63">
        <f t="shared" si="4"/>
        <v>0.6499838379</v>
      </c>
      <c r="J116" s="63">
        <f t="shared" si="5"/>
        <v>0.2784721474</v>
      </c>
      <c r="K116" s="63">
        <f t="shared" si="6"/>
        <v>0.07154401465</v>
      </c>
      <c r="L116" s="63">
        <f t="shared" si="8"/>
        <v>0.4001392596</v>
      </c>
      <c r="M116" s="63"/>
      <c r="N116" s="63"/>
      <c r="O116" s="63"/>
      <c r="P116" s="4"/>
      <c r="Q116" s="4"/>
      <c r="R116" s="4"/>
      <c r="S116" s="72">
        <v>57975.49153</v>
      </c>
      <c r="T116" s="63"/>
      <c r="U116" s="63"/>
      <c r="V116" s="63"/>
      <c r="W116" s="63"/>
      <c r="X116" s="63"/>
      <c r="Y116" s="63"/>
      <c r="Z116" s="63"/>
      <c r="AD116" s="63"/>
    </row>
    <row r="117">
      <c r="A117" s="85">
        <v>12.0</v>
      </c>
      <c r="B117" s="85">
        <v>3.0</v>
      </c>
      <c r="C117" s="87">
        <v>8.0</v>
      </c>
      <c r="D117" s="86" t="s">
        <v>68</v>
      </c>
      <c r="E117" s="62">
        <v>15328.0</v>
      </c>
      <c r="F117" s="62">
        <v>2405.0</v>
      </c>
      <c r="G117" s="62">
        <v>912.0</v>
      </c>
      <c r="H117" s="63">
        <f t="shared" si="3"/>
        <v>18645</v>
      </c>
      <c r="I117" s="63">
        <f t="shared" si="4"/>
        <v>0.822097077</v>
      </c>
      <c r="J117" s="63">
        <f t="shared" si="5"/>
        <v>0.1289890051</v>
      </c>
      <c r="K117" s="63">
        <f t="shared" si="6"/>
        <v>0.04891391794</v>
      </c>
      <c r="L117" s="63">
        <f t="shared" si="8"/>
        <v>0.7287542999</v>
      </c>
      <c r="M117" s="63"/>
      <c r="N117" s="63"/>
      <c r="O117" s="63"/>
      <c r="P117" s="4"/>
      <c r="Q117" s="4"/>
      <c r="R117" s="4"/>
      <c r="S117" s="72">
        <v>32932.60663</v>
      </c>
      <c r="T117" s="63"/>
      <c r="U117" s="63"/>
      <c r="V117" s="63"/>
      <c r="W117" s="63"/>
      <c r="X117" s="63"/>
      <c r="Y117" s="63"/>
      <c r="Z117" s="63"/>
      <c r="AD117" s="63"/>
    </row>
    <row r="118">
      <c r="A118" s="85">
        <v>13.0</v>
      </c>
      <c r="B118" s="85">
        <v>3.0</v>
      </c>
      <c r="C118" s="87">
        <v>16.0</v>
      </c>
      <c r="D118" s="86" t="s">
        <v>68</v>
      </c>
      <c r="E118" s="68">
        <v>17628.0</v>
      </c>
      <c r="F118" s="68">
        <v>0.0</v>
      </c>
      <c r="G118" s="68">
        <v>76.0</v>
      </c>
      <c r="H118" s="69">
        <f t="shared" si="3"/>
        <v>17704</v>
      </c>
      <c r="I118" s="69">
        <f t="shared" si="4"/>
        <v>0.9957071848</v>
      </c>
      <c r="J118" s="69">
        <f t="shared" si="5"/>
        <v>0</v>
      </c>
      <c r="K118" s="69">
        <f t="shared" si="6"/>
        <v>0.004292815183</v>
      </c>
      <c r="L118" s="69">
        <f t="shared" si="8"/>
        <v>1</v>
      </c>
      <c r="M118" s="63"/>
      <c r="N118" s="63"/>
      <c r="O118" s="63"/>
      <c r="P118" s="4"/>
      <c r="Q118" s="4"/>
      <c r="R118" s="4"/>
      <c r="S118" s="70">
        <v>26409.38096</v>
      </c>
      <c r="T118" s="63"/>
      <c r="U118" s="63"/>
      <c r="V118" s="63"/>
      <c r="W118" s="63"/>
      <c r="X118" s="63"/>
      <c r="Y118" s="63"/>
      <c r="Z118" s="63"/>
      <c r="AD118" s="63"/>
    </row>
    <row r="119">
      <c r="A119" s="85">
        <v>14.0</v>
      </c>
      <c r="B119" s="85">
        <v>3.0</v>
      </c>
      <c r="C119" s="87">
        <v>16.0</v>
      </c>
      <c r="D119" s="86" t="s">
        <v>68</v>
      </c>
      <c r="E119" s="68">
        <v>0.0</v>
      </c>
      <c r="F119" s="68">
        <v>17934.0</v>
      </c>
      <c r="G119" s="68">
        <v>0.0</v>
      </c>
      <c r="H119" s="69">
        <f t="shared" si="3"/>
        <v>17934</v>
      </c>
      <c r="I119" s="69">
        <f t="shared" si="4"/>
        <v>0</v>
      </c>
      <c r="J119" s="69">
        <f t="shared" si="5"/>
        <v>1</v>
      </c>
      <c r="K119" s="69">
        <f t="shared" si="6"/>
        <v>0</v>
      </c>
      <c r="L119" s="69">
        <f t="shared" si="8"/>
        <v>-1</v>
      </c>
      <c r="M119" s="63"/>
      <c r="N119" s="63"/>
      <c r="O119" s="63"/>
      <c r="P119" s="4"/>
      <c r="Q119" s="4"/>
      <c r="R119" s="4"/>
      <c r="S119" s="70">
        <v>10652.12248</v>
      </c>
      <c r="T119" s="63"/>
      <c r="U119" s="63"/>
      <c r="V119" s="63"/>
      <c r="W119" s="63"/>
      <c r="X119" s="63"/>
      <c r="Y119" s="63"/>
      <c r="Z119" s="63"/>
      <c r="AD119" s="63"/>
    </row>
    <row r="120">
      <c r="A120" s="85">
        <v>15.0</v>
      </c>
      <c r="B120" s="85">
        <v>3.0</v>
      </c>
      <c r="C120" s="87">
        <v>16.0</v>
      </c>
      <c r="D120" s="86" t="s">
        <v>68</v>
      </c>
      <c r="E120" s="62">
        <v>16339.0</v>
      </c>
      <c r="F120" s="62">
        <v>3651.0</v>
      </c>
      <c r="G120" s="62">
        <v>430.0</v>
      </c>
      <c r="H120" s="63">
        <f t="shared" si="3"/>
        <v>20420</v>
      </c>
      <c r="I120" s="63">
        <f t="shared" si="4"/>
        <v>0.8001469148</v>
      </c>
      <c r="J120" s="63">
        <f t="shared" si="5"/>
        <v>0.1787952987</v>
      </c>
      <c r="K120" s="63">
        <f t="shared" si="6"/>
        <v>0.02105778648</v>
      </c>
      <c r="L120" s="63">
        <f t="shared" si="8"/>
        <v>0.6347173587</v>
      </c>
      <c r="M120" s="63"/>
      <c r="N120" s="63"/>
      <c r="O120" s="63"/>
      <c r="P120" s="4"/>
      <c r="Q120" s="4"/>
      <c r="R120" s="4"/>
      <c r="S120" s="72">
        <v>16197.79562</v>
      </c>
      <c r="T120" s="63"/>
      <c r="U120" s="63"/>
      <c r="V120" s="63"/>
      <c r="W120" s="63"/>
      <c r="X120" s="63"/>
      <c r="Y120" s="63"/>
      <c r="Z120" s="63"/>
      <c r="AD120" s="63"/>
    </row>
    <row r="121">
      <c r="A121" s="85">
        <v>16.0</v>
      </c>
      <c r="B121" s="85">
        <v>3.0</v>
      </c>
      <c r="C121" s="87">
        <v>16.0</v>
      </c>
      <c r="D121" s="86" t="s">
        <v>68</v>
      </c>
      <c r="E121" s="62">
        <v>18383.0</v>
      </c>
      <c r="F121" s="62">
        <v>1207.0</v>
      </c>
      <c r="G121" s="62">
        <v>940.0</v>
      </c>
      <c r="H121" s="63">
        <f t="shared" si="3"/>
        <v>20530</v>
      </c>
      <c r="I121" s="63">
        <f t="shared" si="4"/>
        <v>0.8954213346</v>
      </c>
      <c r="J121" s="63">
        <f t="shared" si="5"/>
        <v>0.05879201169</v>
      </c>
      <c r="K121" s="63">
        <f t="shared" si="6"/>
        <v>0.04578665368</v>
      </c>
      <c r="L121" s="63">
        <f t="shared" si="8"/>
        <v>0.8767738642</v>
      </c>
      <c r="M121" s="63"/>
      <c r="N121" s="63"/>
      <c r="O121" s="63"/>
      <c r="P121" s="4"/>
      <c r="Q121" s="4"/>
      <c r="R121" s="4"/>
      <c r="S121" s="72">
        <v>29033.25078</v>
      </c>
      <c r="T121" s="63"/>
      <c r="U121" s="63"/>
      <c r="V121" s="63"/>
      <c r="W121" s="63"/>
      <c r="X121" s="63"/>
      <c r="Y121" s="63"/>
      <c r="Z121" s="63"/>
      <c r="AD121" s="63"/>
    </row>
    <row r="122">
      <c r="A122" s="85">
        <v>17.0</v>
      </c>
      <c r="B122" s="85">
        <v>3.0</v>
      </c>
      <c r="C122" s="85">
        <v>21.0</v>
      </c>
      <c r="D122" s="86" t="s">
        <v>68</v>
      </c>
      <c r="E122" s="62">
        <v>7640.0</v>
      </c>
      <c r="F122" s="62">
        <v>9578.0</v>
      </c>
      <c r="G122" s="62">
        <v>590.0</v>
      </c>
      <c r="H122" s="63">
        <f t="shared" si="3"/>
        <v>17808</v>
      </c>
      <c r="I122" s="63">
        <f t="shared" si="4"/>
        <v>0.4290206649</v>
      </c>
      <c r="J122" s="63">
        <f t="shared" si="5"/>
        <v>0.5378481581</v>
      </c>
      <c r="K122" s="63">
        <f t="shared" si="6"/>
        <v>0.033131177</v>
      </c>
      <c r="L122" s="63">
        <f t="shared" si="8"/>
        <v>-0.1125566268</v>
      </c>
      <c r="M122" s="63"/>
      <c r="N122" s="63"/>
      <c r="O122" s="63"/>
      <c r="P122" s="4"/>
      <c r="Q122" s="4"/>
      <c r="R122" s="4"/>
      <c r="S122" s="72">
        <v>21296.03548</v>
      </c>
      <c r="T122" s="63"/>
      <c r="U122" s="63"/>
      <c r="V122" s="63"/>
      <c r="W122" s="63"/>
      <c r="X122" s="63"/>
      <c r="Y122" s="63"/>
      <c r="Z122" s="63"/>
      <c r="AD122" s="63"/>
    </row>
    <row r="123">
      <c r="A123" s="85">
        <v>18.0</v>
      </c>
      <c r="B123" s="85">
        <v>3.0</v>
      </c>
      <c r="C123" s="85">
        <v>21.0</v>
      </c>
      <c r="D123" s="86" t="s">
        <v>68</v>
      </c>
      <c r="E123" s="62">
        <v>14709.0</v>
      </c>
      <c r="F123" s="62">
        <v>1916.0</v>
      </c>
      <c r="G123" s="62">
        <v>1217.0</v>
      </c>
      <c r="H123" s="63">
        <f t="shared" si="3"/>
        <v>17842</v>
      </c>
      <c r="I123" s="63">
        <f t="shared" si="4"/>
        <v>0.8244030938</v>
      </c>
      <c r="J123" s="63">
        <f t="shared" si="5"/>
        <v>0.1073870642</v>
      </c>
      <c r="K123" s="63">
        <f t="shared" si="6"/>
        <v>0.06820984195</v>
      </c>
      <c r="L123" s="63">
        <f t="shared" si="8"/>
        <v>0.7695037594</v>
      </c>
      <c r="M123" s="63"/>
      <c r="N123" s="63"/>
      <c r="O123" s="63"/>
      <c r="P123" s="4"/>
      <c r="Q123" s="4"/>
      <c r="R123" s="4"/>
      <c r="S123" s="72">
        <v>18934.27256</v>
      </c>
      <c r="T123" s="63"/>
      <c r="U123" s="63"/>
      <c r="V123" s="63"/>
      <c r="W123" s="63"/>
      <c r="X123" s="63"/>
      <c r="Y123" s="63"/>
      <c r="Z123" s="63"/>
      <c r="AD123" s="63"/>
    </row>
    <row r="124">
      <c r="A124" s="85">
        <v>19.0</v>
      </c>
      <c r="B124" s="85">
        <v>3.0</v>
      </c>
      <c r="C124" s="85">
        <v>21.0</v>
      </c>
      <c r="D124" s="86" t="s">
        <v>68</v>
      </c>
      <c r="E124" s="62">
        <v>8943.0</v>
      </c>
      <c r="F124" s="62">
        <v>715.0</v>
      </c>
      <c r="G124" s="62">
        <v>7823.0</v>
      </c>
      <c r="H124" s="63">
        <f t="shared" si="3"/>
        <v>17481</v>
      </c>
      <c r="I124" s="63">
        <f t="shared" si="4"/>
        <v>0.5115840055</v>
      </c>
      <c r="J124" s="63">
        <f t="shared" si="5"/>
        <v>0.04090155025</v>
      </c>
      <c r="K124" s="63">
        <f t="shared" si="6"/>
        <v>0.4475144443</v>
      </c>
      <c r="L124" s="63">
        <f t="shared" si="8"/>
        <v>0.8519362187</v>
      </c>
      <c r="M124" s="63"/>
      <c r="N124" s="63"/>
      <c r="O124" s="63"/>
      <c r="P124" s="4"/>
      <c r="Q124" s="4"/>
      <c r="R124" s="4"/>
      <c r="S124" s="72">
        <v>30069.63607</v>
      </c>
      <c r="T124" s="63"/>
      <c r="U124" s="63"/>
      <c r="V124" s="63"/>
      <c r="W124" s="63"/>
      <c r="X124" s="63"/>
      <c r="Y124" s="63"/>
      <c r="Z124" s="63"/>
      <c r="AD124" s="63"/>
    </row>
    <row r="125">
      <c r="A125" s="85">
        <v>20.0</v>
      </c>
      <c r="B125" s="85">
        <v>3.0</v>
      </c>
      <c r="C125" s="85">
        <v>21.0</v>
      </c>
      <c r="D125" s="86" t="s">
        <v>68</v>
      </c>
      <c r="E125" s="68">
        <v>16296.0</v>
      </c>
      <c r="F125" s="68">
        <v>0.0</v>
      </c>
      <c r="G125" s="68">
        <v>0.0</v>
      </c>
      <c r="H125" s="69">
        <f t="shared" si="3"/>
        <v>16296</v>
      </c>
      <c r="I125" s="69">
        <f t="shared" si="4"/>
        <v>1</v>
      </c>
      <c r="J125" s="69">
        <f t="shared" si="5"/>
        <v>0</v>
      </c>
      <c r="K125" s="69">
        <f t="shared" si="6"/>
        <v>0</v>
      </c>
      <c r="L125" s="69">
        <f t="shared" si="8"/>
        <v>1</v>
      </c>
      <c r="M125" s="63"/>
      <c r="N125" s="63"/>
      <c r="O125" s="63"/>
      <c r="P125" s="4"/>
      <c r="Q125" s="4"/>
      <c r="R125" s="4"/>
      <c r="S125" s="70">
        <v>38461.63193</v>
      </c>
      <c r="T125" s="63"/>
      <c r="U125" s="63"/>
      <c r="V125" s="63"/>
      <c r="W125" s="63"/>
      <c r="X125" s="63"/>
      <c r="Y125" s="63"/>
      <c r="Z125" s="63"/>
      <c r="AD125" s="63"/>
    </row>
    <row r="126">
      <c r="A126" s="85">
        <v>21.0</v>
      </c>
      <c r="B126" s="85">
        <v>3.0</v>
      </c>
      <c r="C126" s="85">
        <v>23.0</v>
      </c>
      <c r="D126" s="86" t="s">
        <v>68</v>
      </c>
      <c r="E126" s="62">
        <v>11599.0</v>
      </c>
      <c r="F126" s="62">
        <v>4486.0</v>
      </c>
      <c r="G126" s="62">
        <v>889.0</v>
      </c>
      <c r="H126" s="63">
        <f t="shared" si="3"/>
        <v>16974</v>
      </c>
      <c r="I126" s="63">
        <f t="shared" si="4"/>
        <v>0.6833392247</v>
      </c>
      <c r="J126" s="63">
        <f t="shared" si="5"/>
        <v>0.2642865559</v>
      </c>
      <c r="K126" s="63">
        <f t="shared" si="6"/>
        <v>0.05237421939</v>
      </c>
      <c r="L126" s="63">
        <f t="shared" si="8"/>
        <v>0.4422132422</v>
      </c>
      <c r="M126" s="63"/>
      <c r="N126" s="63"/>
      <c r="O126" s="63"/>
      <c r="P126" s="4"/>
      <c r="Q126" s="4"/>
      <c r="R126" s="4"/>
      <c r="S126" s="72">
        <v>17082.60869</v>
      </c>
      <c r="T126" s="63"/>
      <c r="U126" s="63"/>
      <c r="V126" s="63"/>
      <c r="W126" s="63"/>
      <c r="X126" s="63"/>
      <c r="Y126" s="63"/>
      <c r="Z126" s="63"/>
      <c r="AD126" s="63"/>
    </row>
    <row r="127">
      <c r="A127" s="85">
        <v>22.0</v>
      </c>
      <c r="B127" s="85">
        <v>3.0</v>
      </c>
      <c r="C127" s="85">
        <v>23.0</v>
      </c>
      <c r="D127" s="86" t="s">
        <v>68</v>
      </c>
      <c r="E127" s="62">
        <v>11306.0</v>
      </c>
      <c r="F127" s="62">
        <v>4962.0</v>
      </c>
      <c r="G127" s="62">
        <v>833.0</v>
      </c>
      <c r="H127" s="63">
        <f t="shared" si="3"/>
        <v>17101</v>
      </c>
      <c r="I127" s="63">
        <f t="shared" si="4"/>
        <v>0.661130928</v>
      </c>
      <c r="J127" s="63">
        <f t="shared" si="5"/>
        <v>0.2901584703</v>
      </c>
      <c r="K127" s="63">
        <f t="shared" si="6"/>
        <v>0.04871060172</v>
      </c>
      <c r="L127" s="63">
        <f t="shared" si="8"/>
        <v>0.3899680354</v>
      </c>
      <c r="M127" s="63"/>
      <c r="N127" s="63"/>
      <c r="O127" s="63"/>
      <c r="P127" s="4"/>
      <c r="Q127" s="4"/>
      <c r="R127" s="4"/>
      <c r="S127" s="72">
        <v>24893.58628</v>
      </c>
      <c r="T127" s="71"/>
      <c r="U127" s="71"/>
      <c r="V127" s="71"/>
      <c r="W127" s="63"/>
      <c r="X127" s="63"/>
      <c r="Y127" s="63"/>
      <c r="Z127" s="63"/>
      <c r="AD127" s="63"/>
    </row>
    <row r="128">
      <c r="A128" s="85">
        <v>23.0</v>
      </c>
      <c r="B128" s="85">
        <v>3.0</v>
      </c>
      <c r="C128" s="85">
        <v>23.0</v>
      </c>
      <c r="D128" s="86" t="s">
        <v>68</v>
      </c>
      <c r="E128" s="62">
        <v>7794.0</v>
      </c>
      <c r="F128" s="62">
        <v>8114.0</v>
      </c>
      <c r="G128" s="62">
        <v>1050.0</v>
      </c>
      <c r="H128" s="63">
        <f t="shared" si="3"/>
        <v>16958</v>
      </c>
      <c r="I128" s="63">
        <f t="shared" si="4"/>
        <v>0.4596060856</v>
      </c>
      <c r="J128" s="63">
        <f t="shared" si="5"/>
        <v>0.4784762354</v>
      </c>
      <c r="K128" s="63">
        <f t="shared" si="6"/>
        <v>0.06191767897</v>
      </c>
      <c r="L128" s="63">
        <f t="shared" si="8"/>
        <v>-0.02011566507</v>
      </c>
      <c r="M128" s="63"/>
      <c r="N128" s="63"/>
      <c r="O128" s="63"/>
      <c r="P128" s="4"/>
      <c r="Q128" s="4"/>
      <c r="R128" s="4"/>
      <c r="S128" s="72">
        <v>27106.90524</v>
      </c>
      <c r="T128" s="63"/>
      <c r="U128" s="63"/>
      <c r="V128" s="63"/>
      <c r="W128" s="63"/>
      <c r="X128" s="63"/>
      <c r="Y128" s="63"/>
      <c r="Z128" s="63"/>
      <c r="AD128" s="63"/>
    </row>
    <row r="129">
      <c r="A129" s="85">
        <v>24.0</v>
      </c>
      <c r="B129" s="85">
        <v>3.0</v>
      </c>
      <c r="C129" s="85">
        <v>23.0</v>
      </c>
      <c r="D129" s="86" t="s">
        <v>68</v>
      </c>
      <c r="E129" s="62">
        <v>17077.0</v>
      </c>
      <c r="F129" s="62">
        <v>453.0</v>
      </c>
      <c r="G129" s="62">
        <v>250.0</v>
      </c>
      <c r="H129" s="63">
        <f t="shared" si="3"/>
        <v>17780</v>
      </c>
      <c r="I129" s="63">
        <f t="shared" si="4"/>
        <v>0.9604611924</v>
      </c>
      <c r="J129" s="63">
        <f t="shared" si="5"/>
        <v>0.02547806524</v>
      </c>
      <c r="K129" s="63">
        <f t="shared" si="6"/>
        <v>0.01406074241</v>
      </c>
      <c r="L129" s="63">
        <f t="shared" si="8"/>
        <v>0.9483171706</v>
      </c>
      <c r="M129" s="63"/>
      <c r="N129" s="63"/>
      <c r="O129" s="63"/>
      <c r="P129" s="4"/>
      <c r="Q129" s="4"/>
      <c r="R129" s="4"/>
      <c r="S129" s="72">
        <v>40253.08609</v>
      </c>
      <c r="T129" s="63"/>
      <c r="U129" s="63"/>
      <c r="V129" s="63"/>
      <c r="W129" s="63"/>
      <c r="X129" s="63"/>
      <c r="Y129" s="63"/>
      <c r="Z129" s="63"/>
      <c r="AD129" s="63"/>
    </row>
    <row r="130">
      <c r="A130" s="85">
        <v>25.0</v>
      </c>
      <c r="B130" s="85">
        <v>3.0</v>
      </c>
      <c r="C130" s="85">
        <v>23.0</v>
      </c>
      <c r="D130" s="86" t="s">
        <v>68</v>
      </c>
      <c r="E130" s="62">
        <v>16941.0</v>
      </c>
      <c r="F130" s="62">
        <v>1519.0</v>
      </c>
      <c r="G130" s="62">
        <v>107.0</v>
      </c>
      <c r="H130" s="63">
        <f t="shared" si="3"/>
        <v>18567</v>
      </c>
      <c r="I130" s="63">
        <f t="shared" si="4"/>
        <v>0.9124252706</v>
      </c>
      <c r="J130" s="63">
        <f t="shared" si="5"/>
        <v>0.08181181666</v>
      </c>
      <c r="K130" s="63">
        <f t="shared" si="6"/>
        <v>0.005762912695</v>
      </c>
      <c r="L130" s="63">
        <f t="shared" si="8"/>
        <v>0.8354279523</v>
      </c>
      <c r="M130" s="63"/>
      <c r="N130" s="63"/>
      <c r="O130" s="63"/>
      <c r="P130" s="4"/>
      <c r="Q130" s="4"/>
      <c r="R130" s="4"/>
      <c r="S130" s="72">
        <v>53617.17569</v>
      </c>
      <c r="T130" s="63"/>
      <c r="U130" s="63"/>
      <c r="V130" s="63"/>
      <c r="W130" s="63"/>
      <c r="X130" s="63"/>
      <c r="Y130" s="63"/>
      <c r="Z130" s="63"/>
      <c r="AD130" s="63"/>
    </row>
    <row r="131">
      <c r="A131" s="85">
        <v>26.0</v>
      </c>
      <c r="B131" s="85">
        <v>3.0</v>
      </c>
      <c r="C131" s="85">
        <v>23.0</v>
      </c>
      <c r="D131" s="86" t="s">
        <v>68</v>
      </c>
      <c r="E131" s="62">
        <v>7766.0</v>
      </c>
      <c r="F131" s="62">
        <v>9404.0</v>
      </c>
      <c r="G131" s="62">
        <v>1191.0</v>
      </c>
      <c r="H131" s="63">
        <f t="shared" si="3"/>
        <v>18361</v>
      </c>
      <c r="I131" s="63">
        <f t="shared" si="4"/>
        <v>0.4229617123</v>
      </c>
      <c r="J131" s="63">
        <f t="shared" si="5"/>
        <v>0.5121725396</v>
      </c>
      <c r="K131" s="63">
        <f t="shared" si="6"/>
        <v>0.06486574805</v>
      </c>
      <c r="L131" s="63">
        <f t="shared" si="8"/>
        <v>-0.09539895166</v>
      </c>
      <c r="M131" s="63"/>
      <c r="N131" s="63"/>
      <c r="O131" s="63"/>
      <c r="P131" s="4"/>
      <c r="Q131" s="4"/>
      <c r="R131" s="4"/>
      <c r="S131" s="72">
        <v>43562.48544</v>
      </c>
      <c r="T131" s="63"/>
      <c r="U131" s="63"/>
      <c r="V131" s="63"/>
      <c r="W131" s="63"/>
      <c r="X131" s="63"/>
      <c r="Y131" s="63"/>
      <c r="Z131" s="63"/>
      <c r="AD131" s="63"/>
    </row>
    <row r="132">
      <c r="A132" s="85">
        <v>27.0</v>
      </c>
      <c r="B132" s="85">
        <v>3.0</v>
      </c>
      <c r="C132" s="85">
        <v>30.0</v>
      </c>
      <c r="D132" s="86" t="s">
        <v>68</v>
      </c>
      <c r="E132" s="68">
        <v>17871.0</v>
      </c>
      <c r="F132" s="68">
        <v>0.0</v>
      </c>
      <c r="G132" s="68">
        <v>70.0</v>
      </c>
      <c r="H132" s="69">
        <f t="shared" si="3"/>
        <v>17941</v>
      </c>
      <c r="I132" s="69">
        <f t="shared" si="4"/>
        <v>0.9960983223</v>
      </c>
      <c r="J132" s="69">
        <f t="shared" si="5"/>
        <v>0</v>
      </c>
      <c r="K132" s="69">
        <f t="shared" si="6"/>
        <v>0.003901677721</v>
      </c>
      <c r="L132" s="69">
        <f t="shared" si="8"/>
        <v>1</v>
      </c>
      <c r="M132" s="63"/>
      <c r="N132" s="63"/>
      <c r="O132" s="63"/>
      <c r="P132" s="4"/>
      <c r="Q132" s="4"/>
      <c r="R132" s="4"/>
      <c r="S132" s="70">
        <v>26199.84539</v>
      </c>
      <c r="T132" s="63"/>
      <c r="U132" s="63"/>
      <c r="V132" s="63"/>
      <c r="W132" s="63"/>
      <c r="X132" s="63"/>
      <c r="Y132" s="63"/>
      <c r="Z132" s="63"/>
      <c r="AD132" s="63"/>
    </row>
    <row r="133">
      <c r="A133" s="85">
        <v>28.0</v>
      </c>
      <c r="B133" s="85">
        <v>3.0</v>
      </c>
      <c r="C133" s="85">
        <v>30.0</v>
      </c>
      <c r="D133" s="86" t="s">
        <v>68</v>
      </c>
      <c r="E133" s="62">
        <v>15072.0</v>
      </c>
      <c r="F133" s="62">
        <v>2408.0</v>
      </c>
      <c r="G133" s="62">
        <v>201.0</v>
      </c>
      <c r="H133" s="63">
        <f t="shared" si="3"/>
        <v>17681</v>
      </c>
      <c r="I133" s="63">
        <f t="shared" si="4"/>
        <v>0.8524404728</v>
      </c>
      <c r="J133" s="63">
        <f t="shared" si="5"/>
        <v>0.1361913919</v>
      </c>
      <c r="K133" s="63">
        <f t="shared" si="6"/>
        <v>0.01136813529</v>
      </c>
      <c r="L133" s="63">
        <f t="shared" si="8"/>
        <v>0.7244851259</v>
      </c>
      <c r="M133" s="63"/>
      <c r="N133" s="63"/>
      <c r="O133" s="63"/>
      <c r="P133" s="4"/>
      <c r="Q133" s="4"/>
      <c r="R133" s="4"/>
      <c r="S133" s="72">
        <v>56361.00745</v>
      </c>
      <c r="T133" s="63"/>
      <c r="U133" s="63"/>
      <c r="V133" s="63"/>
      <c r="W133" s="63"/>
      <c r="X133" s="63"/>
      <c r="Y133" s="63"/>
      <c r="Z133" s="63"/>
      <c r="AD133" s="63"/>
    </row>
    <row r="134">
      <c r="A134" s="85">
        <v>29.0</v>
      </c>
      <c r="B134" s="85">
        <v>3.0</v>
      </c>
      <c r="C134" s="85">
        <v>30.0</v>
      </c>
      <c r="D134" s="86" t="s">
        <v>68</v>
      </c>
      <c r="E134" s="62">
        <v>5414.0</v>
      </c>
      <c r="F134" s="62">
        <v>11924.0</v>
      </c>
      <c r="G134" s="62">
        <v>618.0</v>
      </c>
      <c r="H134" s="63">
        <f t="shared" si="3"/>
        <v>17956</v>
      </c>
      <c r="I134" s="63">
        <f t="shared" si="4"/>
        <v>0.301514814</v>
      </c>
      <c r="J134" s="63">
        <f t="shared" si="5"/>
        <v>0.6640677211</v>
      </c>
      <c r="K134" s="63">
        <f t="shared" si="6"/>
        <v>0.03441746491</v>
      </c>
      <c r="L134" s="63">
        <f t="shared" si="8"/>
        <v>-0.3754758334</v>
      </c>
      <c r="M134" s="63"/>
      <c r="N134" s="63"/>
      <c r="O134" s="63"/>
      <c r="P134" s="4"/>
      <c r="Q134" s="4"/>
      <c r="R134" s="4"/>
      <c r="S134" s="72">
        <v>48303.28144</v>
      </c>
      <c r="T134" s="63"/>
      <c r="U134" s="63"/>
      <c r="V134" s="63"/>
      <c r="W134" s="63"/>
      <c r="X134" s="63"/>
      <c r="Y134" s="63"/>
      <c r="Z134" s="63"/>
      <c r="AD134" s="63"/>
    </row>
    <row r="135">
      <c r="A135" s="85">
        <v>30.0</v>
      </c>
      <c r="B135" s="85">
        <v>3.0</v>
      </c>
      <c r="C135" s="85">
        <v>30.0</v>
      </c>
      <c r="D135" s="86" t="s">
        <v>68</v>
      </c>
      <c r="E135" s="62">
        <v>12860.0</v>
      </c>
      <c r="F135" s="62">
        <v>4250.0</v>
      </c>
      <c r="G135" s="62">
        <v>548.0</v>
      </c>
      <c r="H135" s="63">
        <f t="shared" si="3"/>
        <v>17658</v>
      </c>
      <c r="I135" s="63">
        <f t="shared" si="4"/>
        <v>0.7282817986</v>
      </c>
      <c r="J135" s="63">
        <f t="shared" si="5"/>
        <v>0.2406841092</v>
      </c>
      <c r="K135" s="63">
        <f t="shared" si="6"/>
        <v>0.0310340922</v>
      </c>
      <c r="L135" s="63">
        <f t="shared" si="8"/>
        <v>0.5032144944</v>
      </c>
      <c r="M135" s="63"/>
      <c r="N135" s="63"/>
      <c r="O135" s="63"/>
      <c r="P135" s="4"/>
      <c r="Q135" s="4"/>
      <c r="R135" s="4"/>
      <c r="S135" s="72">
        <v>31801.18702</v>
      </c>
      <c r="T135" s="63"/>
      <c r="U135" s="63"/>
      <c r="V135" s="63"/>
      <c r="W135" s="63"/>
      <c r="X135" s="63"/>
      <c r="Y135" s="63"/>
      <c r="Z135" s="63"/>
      <c r="AD135" s="63"/>
    </row>
    <row r="136">
      <c r="A136" s="85">
        <v>31.0</v>
      </c>
      <c r="B136" s="85">
        <v>3.0</v>
      </c>
      <c r="C136" s="85">
        <v>30.0</v>
      </c>
      <c r="D136" s="86" t="s">
        <v>68</v>
      </c>
      <c r="E136" s="62">
        <v>13052.0</v>
      </c>
      <c r="F136" s="62">
        <v>3832.0</v>
      </c>
      <c r="G136" s="62">
        <v>611.0</v>
      </c>
      <c r="H136" s="63">
        <f t="shared" si="3"/>
        <v>17495</v>
      </c>
      <c r="I136" s="63">
        <f t="shared" si="4"/>
        <v>0.7460417262</v>
      </c>
      <c r="J136" s="63">
        <f t="shared" si="5"/>
        <v>0.2190340097</v>
      </c>
      <c r="K136" s="63">
        <f t="shared" si="6"/>
        <v>0.03492426408</v>
      </c>
      <c r="L136" s="63">
        <f t="shared" si="8"/>
        <v>0.5460791282</v>
      </c>
      <c r="M136" s="63"/>
      <c r="N136" s="63"/>
      <c r="O136" s="63"/>
      <c r="P136" s="4"/>
      <c r="Q136" s="4"/>
      <c r="R136" s="4"/>
      <c r="S136" s="72">
        <v>48766.83959</v>
      </c>
      <c r="T136" s="63"/>
      <c r="U136" s="63"/>
      <c r="V136" s="63"/>
      <c r="W136" s="63"/>
      <c r="X136" s="63"/>
      <c r="Y136" s="63"/>
      <c r="Z136" s="63"/>
      <c r="AD136" s="63"/>
    </row>
    <row r="137">
      <c r="A137" s="85">
        <v>32.0</v>
      </c>
      <c r="B137" s="85">
        <v>3.0</v>
      </c>
      <c r="C137" s="85">
        <v>30.0</v>
      </c>
      <c r="D137" s="86" t="s">
        <v>68</v>
      </c>
      <c r="E137" s="62">
        <v>2939.0</v>
      </c>
      <c r="F137" s="62">
        <v>13724.0</v>
      </c>
      <c r="G137" s="62">
        <v>1413.0</v>
      </c>
      <c r="H137" s="63">
        <f t="shared" si="3"/>
        <v>18076</v>
      </c>
      <c r="I137" s="63">
        <f t="shared" si="4"/>
        <v>0.1625912813</v>
      </c>
      <c r="J137" s="63">
        <f t="shared" si="5"/>
        <v>0.7592387696</v>
      </c>
      <c r="K137" s="63">
        <f t="shared" si="6"/>
        <v>0.0781699491</v>
      </c>
      <c r="L137" s="63">
        <f t="shared" si="8"/>
        <v>-0.6472423933</v>
      </c>
      <c r="M137" s="63"/>
      <c r="N137" s="63"/>
      <c r="O137" s="63"/>
      <c r="P137" s="4"/>
      <c r="Q137" s="4"/>
      <c r="R137" s="4"/>
      <c r="S137" s="72">
        <v>26308.7839</v>
      </c>
      <c r="T137" s="63"/>
      <c r="U137" s="63"/>
      <c r="V137" s="63"/>
      <c r="W137" s="63"/>
      <c r="X137" s="63"/>
      <c r="Y137" s="63"/>
      <c r="Z137" s="63"/>
      <c r="AD137" s="63"/>
    </row>
    <row r="138">
      <c r="A138" s="85">
        <v>33.0</v>
      </c>
      <c r="B138" s="85">
        <v>3.0</v>
      </c>
      <c r="C138" s="85">
        <v>30.0</v>
      </c>
      <c r="D138" s="86" t="s">
        <v>68</v>
      </c>
      <c r="E138" s="62">
        <v>16395.0</v>
      </c>
      <c r="F138" s="62">
        <v>65.0</v>
      </c>
      <c r="G138" s="62">
        <v>113.0</v>
      </c>
      <c r="H138" s="63">
        <f t="shared" si="3"/>
        <v>16573</v>
      </c>
      <c r="I138" s="63">
        <f t="shared" si="4"/>
        <v>0.9892596392</v>
      </c>
      <c r="J138" s="63">
        <f t="shared" si="5"/>
        <v>0.003922041875</v>
      </c>
      <c r="K138" s="63">
        <f t="shared" si="6"/>
        <v>0.006818318953</v>
      </c>
      <c r="L138" s="63">
        <f t="shared" si="8"/>
        <v>0.9921020656</v>
      </c>
      <c r="M138" s="63"/>
      <c r="N138" s="63"/>
      <c r="O138" s="63"/>
      <c r="P138" s="4"/>
      <c r="Q138" s="4"/>
      <c r="R138" s="4"/>
      <c r="S138" s="72">
        <v>37955.60339</v>
      </c>
      <c r="T138" s="63"/>
      <c r="U138" s="63"/>
      <c r="V138" s="63"/>
      <c r="W138" s="63"/>
      <c r="X138" s="63"/>
      <c r="Y138" s="63"/>
      <c r="Z138" s="63"/>
      <c r="AD138" s="63"/>
    </row>
    <row r="139">
      <c r="A139" s="85">
        <v>34.0</v>
      </c>
      <c r="B139" s="85">
        <v>3.0</v>
      </c>
      <c r="C139" s="85">
        <v>30.0</v>
      </c>
      <c r="D139" s="86" t="s">
        <v>68</v>
      </c>
      <c r="E139" s="62">
        <v>7203.0</v>
      </c>
      <c r="F139" s="62">
        <v>7188.0</v>
      </c>
      <c r="G139" s="62">
        <v>1812.0</v>
      </c>
      <c r="H139" s="63">
        <f t="shared" si="3"/>
        <v>16203</v>
      </c>
      <c r="I139" s="63">
        <f t="shared" si="4"/>
        <v>0.4445473061</v>
      </c>
      <c r="J139" s="63">
        <f t="shared" si="5"/>
        <v>0.4436215516</v>
      </c>
      <c r="K139" s="63">
        <f t="shared" si="6"/>
        <v>0.1118311424</v>
      </c>
      <c r="L139" s="63">
        <f t="shared" si="8"/>
        <v>0.001042318115</v>
      </c>
      <c r="M139" s="63"/>
      <c r="N139" s="63"/>
      <c r="O139" s="63"/>
      <c r="P139" s="4"/>
      <c r="Q139" s="4"/>
      <c r="R139" s="4"/>
      <c r="S139" s="72">
        <v>29005.06882</v>
      </c>
      <c r="T139" s="63"/>
      <c r="U139" s="63"/>
      <c r="V139" s="63"/>
      <c r="W139" s="63"/>
      <c r="X139" s="63"/>
      <c r="Y139" s="63"/>
      <c r="Z139" s="63"/>
      <c r="AD139" s="63"/>
    </row>
    <row r="140">
      <c r="A140" s="85">
        <v>1.0</v>
      </c>
      <c r="B140" s="85">
        <v>4.0</v>
      </c>
      <c r="C140" s="85">
        <v>8.0</v>
      </c>
      <c r="D140" s="86" t="s">
        <v>68</v>
      </c>
      <c r="E140" s="68">
        <v>0.0</v>
      </c>
      <c r="F140" s="68">
        <v>17876.0</v>
      </c>
      <c r="G140" s="68">
        <v>0.0</v>
      </c>
      <c r="H140" s="69">
        <f t="shared" si="3"/>
        <v>17876</v>
      </c>
      <c r="I140" s="69">
        <f t="shared" si="4"/>
        <v>0</v>
      </c>
      <c r="J140" s="69">
        <f t="shared" si="5"/>
        <v>1</v>
      </c>
      <c r="K140" s="69">
        <f t="shared" si="6"/>
        <v>0</v>
      </c>
      <c r="L140" s="69">
        <f t="shared" si="8"/>
        <v>-1</v>
      </c>
      <c r="M140" s="63"/>
      <c r="N140" s="63"/>
      <c r="O140" s="63"/>
      <c r="P140" s="4"/>
      <c r="Q140" s="4"/>
      <c r="R140" s="4"/>
      <c r="S140" s="70">
        <v>13128.00701</v>
      </c>
      <c r="T140" s="63"/>
      <c r="U140" s="63"/>
      <c r="V140" s="63"/>
      <c r="W140" s="63"/>
      <c r="X140" s="63"/>
      <c r="Y140" s="63"/>
      <c r="Z140" s="63"/>
      <c r="AD140" s="63"/>
    </row>
    <row r="141">
      <c r="A141" s="85">
        <v>2.0</v>
      </c>
      <c r="B141" s="85">
        <v>4.0</v>
      </c>
      <c r="C141" s="85">
        <v>8.0</v>
      </c>
      <c r="D141" s="86" t="s">
        <v>68</v>
      </c>
      <c r="E141" s="62">
        <v>6039.0</v>
      </c>
      <c r="F141" s="62">
        <v>11208.0</v>
      </c>
      <c r="G141" s="62">
        <v>729.0</v>
      </c>
      <c r="H141" s="63">
        <f t="shared" si="3"/>
        <v>17976</v>
      </c>
      <c r="I141" s="63">
        <f t="shared" si="4"/>
        <v>0.3359479306</v>
      </c>
      <c r="J141" s="63">
        <f t="shared" si="5"/>
        <v>0.6234979973</v>
      </c>
      <c r="K141" s="63">
        <f t="shared" si="6"/>
        <v>0.0405540721</v>
      </c>
      <c r="L141" s="63">
        <f t="shared" si="8"/>
        <v>-0.2997042964</v>
      </c>
      <c r="M141" s="63"/>
      <c r="N141" s="63"/>
      <c r="O141" s="63"/>
      <c r="P141" s="4"/>
      <c r="Q141" s="4"/>
      <c r="R141" s="4"/>
      <c r="S141" s="72">
        <v>31596.60019</v>
      </c>
      <c r="T141" s="63"/>
      <c r="U141" s="63"/>
      <c r="V141" s="63"/>
      <c r="W141" s="63"/>
      <c r="X141" s="63"/>
      <c r="Y141" s="63"/>
      <c r="Z141" s="63"/>
      <c r="AD141" s="63"/>
    </row>
    <row r="142">
      <c r="A142" s="85">
        <v>3.0</v>
      </c>
      <c r="B142" s="85">
        <v>4.0</v>
      </c>
      <c r="C142" s="85">
        <v>8.0</v>
      </c>
      <c r="D142" s="86" t="s">
        <v>68</v>
      </c>
      <c r="E142" s="62">
        <v>5758.0</v>
      </c>
      <c r="F142" s="62">
        <v>10502.0</v>
      </c>
      <c r="G142" s="62">
        <v>1260.0</v>
      </c>
      <c r="H142" s="63">
        <f t="shared" si="3"/>
        <v>17520</v>
      </c>
      <c r="I142" s="63">
        <f t="shared" si="4"/>
        <v>0.328652968</v>
      </c>
      <c r="J142" s="63">
        <f t="shared" si="5"/>
        <v>0.5994292237</v>
      </c>
      <c r="K142" s="63">
        <f t="shared" si="6"/>
        <v>0.07191780822</v>
      </c>
      <c r="L142" s="63">
        <f t="shared" si="8"/>
        <v>-0.2917589176</v>
      </c>
      <c r="M142" s="63"/>
      <c r="N142" s="63"/>
      <c r="O142" s="63"/>
      <c r="P142" s="4"/>
      <c r="Q142" s="4"/>
      <c r="R142" s="4"/>
      <c r="S142" s="72">
        <v>37093.26366</v>
      </c>
      <c r="T142" s="63"/>
      <c r="U142" s="63"/>
      <c r="V142" s="63"/>
      <c r="W142" s="63"/>
      <c r="X142" s="63"/>
      <c r="Y142" s="63"/>
      <c r="Z142" s="63"/>
      <c r="AD142" s="63"/>
    </row>
    <row r="143">
      <c r="A143" s="85">
        <v>4.0</v>
      </c>
      <c r="B143" s="85">
        <v>4.0</v>
      </c>
      <c r="C143" s="85">
        <v>8.0</v>
      </c>
      <c r="D143" s="86" t="s">
        <v>68</v>
      </c>
      <c r="E143" s="62">
        <v>7049.0</v>
      </c>
      <c r="F143" s="62">
        <v>10187.0</v>
      </c>
      <c r="G143" s="62">
        <v>672.0</v>
      </c>
      <c r="H143" s="63">
        <f t="shared" si="3"/>
        <v>17908</v>
      </c>
      <c r="I143" s="63">
        <f t="shared" si="4"/>
        <v>0.3936229618</v>
      </c>
      <c r="J143" s="63">
        <f t="shared" si="5"/>
        <v>0.5688519098</v>
      </c>
      <c r="K143" s="63">
        <f t="shared" si="6"/>
        <v>0.03752512843</v>
      </c>
      <c r="L143" s="63">
        <f t="shared" si="8"/>
        <v>-0.182060803</v>
      </c>
      <c r="M143" s="63"/>
      <c r="N143" s="63"/>
      <c r="O143" s="63"/>
      <c r="P143" s="4"/>
      <c r="Q143" s="4"/>
      <c r="R143" s="4"/>
      <c r="S143" s="72">
        <v>30620.23188</v>
      </c>
      <c r="T143" s="63"/>
      <c r="U143" s="63"/>
      <c r="V143" s="63"/>
      <c r="W143" s="63"/>
      <c r="X143" s="63"/>
      <c r="Y143" s="63"/>
      <c r="Z143" s="63"/>
      <c r="AD143" s="63"/>
    </row>
    <row r="144">
      <c r="A144" s="85">
        <v>5.0</v>
      </c>
      <c r="B144" s="85">
        <v>4.0</v>
      </c>
      <c r="C144" s="85">
        <v>14.0</v>
      </c>
      <c r="D144" s="86" t="s">
        <v>68</v>
      </c>
      <c r="E144" s="68">
        <v>17947.0</v>
      </c>
      <c r="F144" s="68">
        <v>0.0</v>
      </c>
      <c r="G144" s="68">
        <v>0.0</v>
      </c>
      <c r="H144" s="69">
        <f t="shared" si="3"/>
        <v>17947</v>
      </c>
      <c r="I144" s="69">
        <f t="shared" si="4"/>
        <v>1</v>
      </c>
      <c r="J144" s="69">
        <f t="shared" si="5"/>
        <v>0</v>
      </c>
      <c r="K144" s="69">
        <f t="shared" si="6"/>
        <v>0</v>
      </c>
      <c r="L144" s="69">
        <f t="shared" si="8"/>
        <v>1</v>
      </c>
      <c r="M144" s="63"/>
      <c r="N144" s="63"/>
      <c r="O144" s="63"/>
      <c r="P144" s="4"/>
      <c r="Q144" s="4"/>
      <c r="R144" s="4"/>
      <c r="S144" s="70">
        <v>15712.42276</v>
      </c>
      <c r="T144" s="63"/>
      <c r="U144" s="63"/>
      <c r="V144" s="63"/>
      <c r="W144" s="63"/>
      <c r="X144" s="63"/>
      <c r="Y144" s="63"/>
      <c r="Z144" s="63"/>
      <c r="AD144" s="63"/>
    </row>
    <row r="145">
      <c r="A145" s="85">
        <v>7.0</v>
      </c>
      <c r="B145" s="85">
        <v>4.0</v>
      </c>
      <c r="C145" s="85">
        <v>14.0</v>
      </c>
      <c r="D145" s="86" t="s">
        <v>68</v>
      </c>
      <c r="E145" s="68">
        <v>0.0</v>
      </c>
      <c r="F145" s="68">
        <v>17970.0</v>
      </c>
      <c r="G145" s="68">
        <v>0.0</v>
      </c>
      <c r="H145" s="69">
        <f t="shared" si="3"/>
        <v>17970</v>
      </c>
      <c r="I145" s="69">
        <f t="shared" si="4"/>
        <v>0</v>
      </c>
      <c r="J145" s="69">
        <f t="shared" si="5"/>
        <v>1</v>
      </c>
      <c r="K145" s="69">
        <f t="shared" si="6"/>
        <v>0</v>
      </c>
      <c r="L145" s="69">
        <f t="shared" si="8"/>
        <v>-1</v>
      </c>
      <c r="M145" s="63"/>
      <c r="N145" s="63"/>
      <c r="O145" s="63"/>
      <c r="P145" s="4"/>
      <c r="Q145" s="4"/>
      <c r="R145" s="4"/>
      <c r="S145" s="70">
        <v>12908.60674</v>
      </c>
      <c r="T145" s="63"/>
      <c r="U145" s="63"/>
      <c r="V145" s="63"/>
      <c r="W145" s="63"/>
      <c r="X145" s="63"/>
      <c r="Y145" s="63"/>
      <c r="Z145" s="63"/>
      <c r="AD145" s="63"/>
    </row>
    <row r="146">
      <c r="A146" s="85">
        <v>8.0</v>
      </c>
      <c r="B146" s="85">
        <v>4.0</v>
      </c>
      <c r="C146" s="85">
        <v>14.0</v>
      </c>
      <c r="D146" s="86" t="s">
        <v>68</v>
      </c>
      <c r="E146" s="62">
        <v>14610.0</v>
      </c>
      <c r="F146" s="62">
        <v>2858.0</v>
      </c>
      <c r="G146" s="62">
        <v>179.0</v>
      </c>
      <c r="H146" s="63">
        <f t="shared" si="3"/>
        <v>17647</v>
      </c>
      <c r="I146" s="63">
        <f t="shared" si="4"/>
        <v>0.8279027597</v>
      </c>
      <c r="J146" s="63">
        <f t="shared" si="5"/>
        <v>0.1619538732</v>
      </c>
      <c r="K146" s="63">
        <f t="shared" si="6"/>
        <v>0.01014336714</v>
      </c>
      <c r="L146" s="63">
        <f t="shared" si="8"/>
        <v>0.6727730708</v>
      </c>
      <c r="M146" s="63"/>
      <c r="N146" s="63"/>
      <c r="O146" s="63"/>
      <c r="P146" s="4"/>
      <c r="Q146" s="4"/>
      <c r="R146" s="4"/>
      <c r="S146" s="72">
        <v>17147.64747</v>
      </c>
      <c r="T146" s="63"/>
      <c r="U146" s="63"/>
      <c r="V146" s="63"/>
      <c r="W146" s="63"/>
      <c r="X146" s="63"/>
      <c r="Y146" s="63"/>
      <c r="Z146" s="63"/>
      <c r="AD146" s="63"/>
    </row>
    <row r="147">
      <c r="A147" s="85">
        <v>9.0</v>
      </c>
      <c r="B147" s="85">
        <v>4.0</v>
      </c>
      <c r="C147" s="85">
        <v>14.0</v>
      </c>
      <c r="D147" s="86" t="s">
        <v>68</v>
      </c>
      <c r="E147" s="68">
        <v>0.0</v>
      </c>
      <c r="F147" s="68">
        <v>17939.0</v>
      </c>
      <c r="G147" s="68">
        <v>0.0</v>
      </c>
      <c r="H147" s="69">
        <f t="shared" si="3"/>
        <v>17939</v>
      </c>
      <c r="I147" s="69">
        <f t="shared" si="4"/>
        <v>0</v>
      </c>
      <c r="J147" s="69">
        <f t="shared" si="5"/>
        <v>1</v>
      </c>
      <c r="K147" s="69">
        <f t="shared" si="6"/>
        <v>0</v>
      </c>
      <c r="L147" s="69">
        <f t="shared" si="8"/>
        <v>-1</v>
      </c>
      <c r="M147" s="63"/>
      <c r="N147" s="63"/>
      <c r="O147" s="63"/>
      <c r="P147" s="4"/>
      <c r="Q147" s="4"/>
      <c r="R147" s="4"/>
      <c r="S147" s="70">
        <v>9751.939286</v>
      </c>
      <c r="T147" s="63"/>
      <c r="U147" s="63"/>
      <c r="V147" s="63"/>
      <c r="W147" s="63"/>
      <c r="X147" s="63"/>
      <c r="Y147" s="63"/>
      <c r="Z147" s="63"/>
      <c r="AD147" s="63"/>
    </row>
    <row r="148">
      <c r="A148" s="85">
        <v>10.0</v>
      </c>
      <c r="B148" s="85">
        <v>4.0</v>
      </c>
      <c r="C148" s="85">
        <v>14.0</v>
      </c>
      <c r="D148" s="86" t="s">
        <v>68</v>
      </c>
      <c r="E148" s="68">
        <v>0.0</v>
      </c>
      <c r="F148" s="68">
        <v>17975.0</v>
      </c>
      <c r="G148" s="68">
        <v>0.0</v>
      </c>
      <c r="H148" s="69">
        <f t="shared" si="3"/>
        <v>17975</v>
      </c>
      <c r="I148" s="69">
        <f t="shared" si="4"/>
        <v>0</v>
      </c>
      <c r="J148" s="69">
        <f t="shared" si="5"/>
        <v>1</v>
      </c>
      <c r="K148" s="69">
        <f t="shared" si="6"/>
        <v>0</v>
      </c>
      <c r="L148" s="69">
        <f t="shared" si="8"/>
        <v>-1</v>
      </c>
      <c r="M148" s="63"/>
      <c r="N148" s="63"/>
      <c r="O148" s="63"/>
      <c r="P148" s="4"/>
      <c r="Q148" s="4"/>
      <c r="R148" s="4"/>
      <c r="S148" s="70">
        <v>12405.6516</v>
      </c>
      <c r="T148" s="63"/>
      <c r="U148" s="63"/>
      <c r="V148" s="63"/>
      <c r="W148" s="63"/>
      <c r="X148" s="63"/>
      <c r="Y148" s="63"/>
      <c r="Z148" s="63"/>
      <c r="AD148" s="63"/>
    </row>
    <row r="149">
      <c r="A149" s="85">
        <v>11.0</v>
      </c>
      <c r="B149" s="85">
        <v>4.0</v>
      </c>
      <c r="C149" s="85">
        <v>18.0</v>
      </c>
      <c r="D149" s="86" t="s">
        <v>68</v>
      </c>
      <c r="E149" s="68">
        <v>0.0</v>
      </c>
      <c r="F149" s="68">
        <v>17985.0</v>
      </c>
      <c r="G149" s="68">
        <v>0.0</v>
      </c>
      <c r="H149" s="69">
        <f t="shared" si="3"/>
        <v>17985</v>
      </c>
      <c r="I149" s="69">
        <f t="shared" si="4"/>
        <v>0</v>
      </c>
      <c r="J149" s="69">
        <f t="shared" si="5"/>
        <v>1</v>
      </c>
      <c r="K149" s="69">
        <f t="shared" si="6"/>
        <v>0</v>
      </c>
      <c r="L149" s="69">
        <f t="shared" si="8"/>
        <v>-1</v>
      </c>
      <c r="M149" s="63"/>
      <c r="N149" s="63"/>
      <c r="O149" s="63"/>
      <c r="P149" s="4"/>
      <c r="Q149" s="4"/>
      <c r="R149" s="4"/>
      <c r="S149" s="70">
        <v>19039.00736</v>
      </c>
      <c r="T149" s="63"/>
      <c r="U149" s="63"/>
      <c r="V149" s="63"/>
      <c r="W149" s="63"/>
      <c r="X149" s="63"/>
      <c r="Y149" s="63"/>
      <c r="Z149" s="63"/>
      <c r="AD149" s="63"/>
    </row>
    <row r="150">
      <c r="A150" s="85">
        <v>12.0</v>
      </c>
      <c r="B150" s="85">
        <v>4.0</v>
      </c>
      <c r="C150" s="85">
        <v>22.0</v>
      </c>
      <c r="D150" s="86" t="s">
        <v>68</v>
      </c>
      <c r="E150" s="68">
        <v>0.0</v>
      </c>
      <c r="F150" s="68">
        <v>35653.0</v>
      </c>
      <c r="G150" s="68">
        <v>0.0</v>
      </c>
      <c r="H150" s="69">
        <f t="shared" si="3"/>
        <v>35653</v>
      </c>
      <c r="I150" s="69">
        <f t="shared" si="4"/>
        <v>0</v>
      </c>
      <c r="J150" s="69">
        <f t="shared" si="5"/>
        <v>1</v>
      </c>
      <c r="K150" s="69">
        <f t="shared" si="6"/>
        <v>0</v>
      </c>
      <c r="L150" s="69">
        <f t="shared" si="8"/>
        <v>-1</v>
      </c>
      <c r="M150" s="63"/>
      <c r="N150" s="63"/>
      <c r="O150" s="63"/>
      <c r="P150" s="4"/>
      <c r="Q150" s="4"/>
      <c r="R150" s="4"/>
      <c r="S150" s="70">
        <v>40695.96236</v>
      </c>
      <c r="T150" s="63"/>
      <c r="U150" s="63"/>
      <c r="V150" s="63"/>
      <c r="W150" s="63"/>
      <c r="X150" s="63"/>
      <c r="Y150" s="63"/>
      <c r="Z150" s="63"/>
      <c r="AD150" s="63"/>
    </row>
    <row r="151">
      <c r="A151" s="86">
        <v>1.0</v>
      </c>
      <c r="B151" s="86">
        <v>5.0</v>
      </c>
      <c r="C151" s="86">
        <v>11.0</v>
      </c>
      <c r="D151" s="86" t="s">
        <v>68</v>
      </c>
      <c r="E151" s="62">
        <v>4981.0</v>
      </c>
      <c r="F151" s="62">
        <v>12229.0</v>
      </c>
      <c r="G151" s="62">
        <v>777.0</v>
      </c>
      <c r="H151" s="63">
        <f t="shared" si="3"/>
        <v>17987</v>
      </c>
      <c r="I151" s="63">
        <f t="shared" si="4"/>
        <v>0.2769222216</v>
      </c>
      <c r="J151" s="63">
        <f t="shared" si="5"/>
        <v>0.6798799133</v>
      </c>
      <c r="K151" s="63">
        <f t="shared" si="6"/>
        <v>0.04319786512</v>
      </c>
      <c r="L151" s="63">
        <f t="shared" si="8"/>
        <v>-0.4211504939</v>
      </c>
      <c r="M151" s="63"/>
      <c r="N151" s="63"/>
      <c r="O151" s="63"/>
      <c r="P151" s="4"/>
      <c r="Q151" s="4"/>
      <c r="R151" s="4"/>
      <c r="S151" s="88">
        <v>20367.1882</v>
      </c>
      <c r="T151" s="63"/>
      <c r="U151" s="63"/>
      <c r="V151" s="63"/>
      <c r="W151" s="63"/>
      <c r="X151" s="63"/>
      <c r="Y151" s="63"/>
      <c r="Z151" s="63"/>
      <c r="AD151" s="63"/>
    </row>
    <row r="152">
      <c r="A152" s="86">
        <v>3.0</v>
      </c>
      <c r="B152" s="86">
        <v>5.0</v>
      </c>
      <c r="C152" s="86">
        <v>17.0</v>
      </c>
      <c r="D152" s="86" t="s">
        <v>68</v>
      </c>
      <c r="E152" s="68">
        <v>1.0</v>
      </c>
      <c r="F152" s="68">
        <v>0.0</v>
      </c>
      <c r="G152" s="68">
        <v>1.0</v>
      </c>
      <c r="H152" s="69">
        <f t="shared" si="3"/>
        <v>2</v>
      </c>
      <c r="I152" s="69">
        <f t="shared" si="4"/>
        <v>0.5</v>
      </c>
      <c r="J152" s="69">
        <f t="shared" si="5"/>
        <v>0</v>
      </c>
      <c r="K152" s="69">
        <f t="shared" si="6"/>
        <v>0.5</v>
      </c>
      <c r="L152" s="69">
        <f t="shared" si="8"/>
        <v>1</v>
      </c>
      <c r="M152" s="63"/>
      <c r="N152" s="63"/>
      <c r="O152" s="63"/>
      <c r="P152" s="4"/>
      <c r="Q152" s="4"/>
      <c r="R152" s="4"/>
      <c r="S152" s="68" t="s">
        <v>69</v>
      </c>
      <c r="T152" s="63"/>
      <c r="U152" s="63"/>
      <c r="V152" s="63"/>
      <c r="W152" s="63"/>
      <c r="X152" s="63"/>
      <c r="Y152" s="63"/>
      <c r="Z152" s="63"/>
      <c r="AD152" s="63"/>
    </row>
    <row r="153">
      <c r="A153" s="86">
        <v>4.0</v>
      </c>
      <c r="B153" s="86">
        <v>5.0</v>
      </c>
      <c r="C153" s="86">
        <v>17.0</v>
      </c>
      <c r="D153" s="86" t="s">
        <v>68</v>
      </c>
      <c r="E153" s="62">
        <v>2278.0</v>
      </c>
      <c r="F153" s="62">
        <v>13187.0</v>
      </c>
      <c r="G153" s="62">
        <v>2594.0</v>
      </c>
      <c r="H153" s="63">
        <f t="shared" si="3"/>
        <v>18059</v>
      </c>
      <c r="I153" s="63">
        <f t="shared" si="4"/>
        <v>0.1261420898</v>
      </c>
      <c r="J153" s="63">
        <f t="shared" si="5"/>
        <v>0.73021762</v>
      </c>
      <c r="K153" s="63">
        <f t="shared" si="6"/>
        <v>0.1436402902</v>
      </c>
      <c r="L153" s="63">
        <f t="shared" si="8"/>
        <v>-0.7053992887</v>
      </c>
      <c r="M153" s="63"/>
      <c r="N153" s="63"/>
      <c r="O153" s="63"/>
      <c r="P153" s="4"/>
      <c r="Q153" s="4"/>
      <c r="R153" s="4"/>
      <c r="S153" s="88">
        <v>27255.12111</v>
      </c>
      <c r="T153" s="63"/>
      <c r="U153" s="63"/>
      <c r="V153" s="63"/>
      <c r="W153" s="63"/>
      <c r="X153" s="63"/>
      <c r="Y153" s="63"/>
      <c r="Z153" s="63"/>
      <c r="AD153" s="63"/>
    </row>
    <row r="154">
      <c r="A154" s="86">
        <v>5.0</v>
      </c>
      <c r="B154" s="86">
        <v>5.0</v>
      </c>
      <c r="C154" s="86">
        <v>17.0</v>
      </c>
      <c r="D154" s="86" t="s">
        <v>68</v>
      </c>
      <c r="E154" s="68">
        <v>18010.0</v>
      </c>
      <c r="F154" s="68">
        <v>0.0</v>
      </c>
      <c r="G154" s="68">
        <v>2.0</v>
      </c>
      <c r="H154" s="69">
        <f t="shared" si="3"/>
        <v>18012</v>
      </c>
      <c r="I154" s="69">
        <f t="shared" si="4"/>
        <v>0.9998889629</v>
      </c>
      <c r="J154" s="69">
        <f t="shared" si="5"/>
        <v>0</v>
      </c>
      <c r="K154" s="69">
        <f t="shared" si="6"/>
        <v>0.0001110370864</v>
      </c>
      <c r="L154" s="69">
        <f t="shared" si="8"/>
        <v>1</v>
      </c>
      <c r="M154" s="63"/>
      <c r="N154" s="63"/>
      <c r="O154" s="63"/>
      <c r="P154" s="4"/>
      <c r="Q154" s="4"/>
      <c r="R154" s="4"/>
      <c r="S154" s="68">
        <v>24503.50357</v>
      </c>
      <c r="T154" s="63"/>
      <c r="U154" s="63"/>
      <c r="V154" s="63"/>
      <c r="W154" s="63"/>
      <c r="X154" s="63"/>
      <c r="Y154" s="63"/>
      <c r="Z154" s="63"/>
      <c r="AD154" s="63"/>
    </row>
    <row r="155">
      <c r="A155" s="86">
        <v>6.0</v>
      </c>
      <c r="B155" s="86">
        <v>5.0</v>
      </c>
      <c r="C155" s="86">
        <v>17.0</v>
      </c>
      <c r="D155" s="86" t="s">
        <v>68</v>
      </c>
      <c r="E155" s="68">
        <v>17666.0</v>
      </c>
      <c r="F155" s="68">
        <v>0.0</v>
      </c>
      <c r="G155" s="68">
        <v>100.0</v>
      </c>
      <c r="H155" s="69">
        <f t="shared" si="3"/>
        <v>17766</v>
      </c>
      <c r="I155" s="69">
        <f t="shared" si="4"/>
        <v>0.994371271</v>
      </c>
      <c r="J155" s="69">
        <f t="shared" si="5"/>
        <v>0</v>
      </c>
      <c r="K155" s="69">
        <f t="shared" si="6"/>
        <v>0.005628729033</v>
      </c>
      <c r="L155" s="69">
        <f t="shared" si="8"/>
        <v>1</v>
      </c>
      <c r="M155" s="63"/>
      <c r="N155" s="63"/>
      <c r="O155" s="63"/>
      <c r="P155" s="4"/>
      <c r="Q155" s="4"/>
      <c r="R155" s="4"/>
      <c r="S155" s="68">
        <v>27951.48634</v>
      </c>
      <c r="T155" s="63"/>
      <c r="U155" s="63"/>
      <c r="V155" s="63"/>
      <c r="W155" s="63"/>
      <c r="X155" s="63"/>
      <c r="Y155" s="63"/>
      <c r="Z155" s="63"/>
      <c r="AD155" s="63"/>
    </row>
    <row r="156">
      <c r="A156" s="86">
        <v>7.0</v>
      </c>
      <c r="B156" s="86">
        <v>5.0</v>
      </c>
      <c r="C156" s="86">
        <v>17.0</v>
      </c>
      <c r="D156" s="86" t="s">
        <v>68</v>
      </c>
      <c r="E156" s="62">
        <v>2656.0</v>
      </c>
      <c r="F156" s="62">
        <v>14414.0</v>
      </c>
      <c r="G156" s="62">
        <v>755.0</v>
      </c>
      <c r="H156" s="63">
        <f t="shared" si="3"/>
        <v>17825</v>
      </c>
      <c r="I156" s="63">
        <f t="shared" si="4"/>
        <v>0.1490042076</v>
      </c>
      <c r="J156" s="63">
        <f t="shared" si="5"/>
        <v>0.8086395512</v>
      </c>
      <c r="K156" s="63">
        <f t="shared" si="6"/>
        <v>0.04235624123</v>
      </c>
      <c r="L156" s="63">
        <f t="shared" si="8"/>
        <v>-0.6888107791</v>
      </c>
      <c r="M156" s="63"/>
      <c r="N156" s="63"/>
      <c r="O156" s="63"/>
      <c r="P156" s="4"/>
      <c r="Q156" s="4"/>
      <c r="R156" s="4"/>
      <c r="S156" s="88">
        <v>19804.69719</v>
      </c>
      <c r="T156" s="63"/>
      <c r="U156" s="63"/>
      <c r="V156" s="63"/>
      <c r="W156" s="63"/>
      <c r="X156" s="63"/>
      <c r="Y156" s="63"/>
      <c r="Z156" s="63"/>
      <c r="AD156" s="63"/>
    </row>
    <row r="157">
      <c r="A157" s="86">
        <v>8.0</v>
      </c>
      <c r="B157" s="86">
        <v>5.0</v>
      </c>
      <c r="C157" s="86">
        <v>17.0</v>
      </c>
      <c r="D157" s="86" t="s">
        <v>68</v>
      </c>
      <c r="E157" s="62">
        <v>1788.0</v>
      </c>
      <c r="F157" s="62">
        <v>15231.0</v>
      </c>
      <c r="G157" s="62">
        <v>1006.0</v>
      </c>
      <c r="H157" s="63">
        <f t="shared" si="3"/>
        <v>18025</v>
      </c>
      <c r="I157" s="63">
        <f t="shared" si="4"/>
        <v>0.09919556172</v>
      </c>
      <c r="J157" s="63">
        <f t="shared" si="5"/>
        <v>0.8449930652</v>
      </c>
      <c r="K157" s="63">
        <f t="shared" si="6"/>
        <v>0.05581137309</v>
      </c>
      <c r="L157" s="63">
        <f t="shared" si="8"/>
        <v>-0.7898818967</v>
      </c>
      <c r="M157" s="63"/>
      <c r="N157" s="63"/>
      <c r="O157" s="63"/>
      <c r="P157" s="4"/>
      <c r="Q157" s="4"/>
      <c r="R157" s="4"/>
      <c r="S157" s="88">
        <v>21274.71134</v>
      </c>
      <c r="T157" s="63"/>
      <c r="U157" s="63"/>
      <c r="V157" s="63"/>
      <c r="W157" s="63"/>
      <c r="X157" s="63"/>
      <c r="Y157" s="63"/>
      <c r="Z157" s="63"/>
      <c r="AD157" s="63"/>
    </row>
    <row r="158">
      <c r="A158" s="86">
        <v>9.0</v>
      </c>
      <c r="B158" s="86">
        <v>5.0</v>
      </c>
      <c r="C158" s="86">
        <v>19.0</v>
      </c>
      <c r="D158" s="86" t="s">
        <v>68</v>
      </c>
      <c r="E158" s="62">
        <v>1677.0</v>
      </c>
      <c r="F158" s="62">
        <v>14363.0</v>
      </c>
      <c r="G158" s="62">
        <v>2051.0</v>
      </c>
      <c r="H158" s="63">
        <f t="shared" si="3"/>
        <v>18091</v>
      </c>
      <c r="I158" s="63">
        <f t="shared" si="4"/>
        <v>0.09269802664</v>
      </c>
      <c r="J158" s="63">
        <f t="shared" si="5"/>
        <v>0.7939306838</v>
      </c>
      <c r="K158" s="63">
        <f t="shared" si="6"/>
        <v>0.1133712896</v>
      </c>
      <c r="L158" s="63">
        <f t="shared" si="8"/>
        <v>-0.7908977556</v>
      </c>
      <c r="M158" s="63"/>
      <c r="N158" s="63"/>
      <c r="O158" s="63"/>
      <c r="P158" s="4"/>
      <c r="Q158" s="4"/>
      <c r="R158" s="4"/>
      <c r="S158" s="88">
        <v>18509.55814</v>
      </c>
      <c r="T158" s="63"/>
      <c r="U158" s="63"/>
      <c r="V158" s="63"/>
      <c r="W158" s="63"/>
      <c r="X158" s="63"/>
      <c r="Y158" s="63"/>
      <c r="Z158" s="63"/>
      <c r="AD158" s="63"/>
    </row>
    <row r="159">
      <c r="A159" s="86">
        <v>10.0</v>
      </c>
      <c r="B159" s="86">
        <v>5.0</v>
      </c>
      <c r="C159" s="86">
        <v>19.0</v>
      </c>
      <c r="D159" s="86" t="s">
        <v>68</v>
      </c>
      <c r="E159" s="68">
        <v>0.0</v>
      </c>
      <c r="F159" s="68" t="s">
        <v>69</v>
      </c>
      <c r="G159" s="68" t="s">
        <v>69</v>
      </c>
      <c r="H159" s="69">
        <f t="shared" si="3"/>
        <v>0</v>
      </c>
      <c r="I159" s="69" t="str">
        <f t="shared" si="4"/>
        <v>#DIV/0!</v>
      </c>
      <c r="J159" s="69" t="str">
        <f t="shared" si="5"/>
        <v>#VALUE!</v>
      </c>
      <c r="K159" s="69" t="str">
        <f t="shared" si="6"/>
        <v>#VALUE!</v>
      </c>
      <c r="L159" s="69" t="str">
        <f t="shared" si="8"/>
        <v>#DIV/0!</v>
      </c>
      <c r="M159" s="63"/>
      <c r="N159" s="63"/>
      <c r="O159" s="63"/>
      <c r="P159" s="4"/>
      <c r="Q159" s="4"/>
      <c r="R159" s="4"/>
      <c r="S159" s="68" t="s">
        <v>69</v>
      </c>
      <c r="T159" s="63"/>
      <c r="U159" s="63"/>
      <c r="V159" s="63"/>
      <c r="W159" s="63"/>
      <c r="X159" s="63"/>
      <c r="Y159" s="63"/>
      <c r="Z159" s="63"/>
      <c r="AD159" s="63"/>
    </row>
    <row r="160">
      <c r="A160" s="86">
        <v>11.0</v>
      </c>
      <c r="B160" s="86">
        <v>5.0</v>
      </c>
      <c r="C160" s="86">
        <v>19.0</v>
      </c>
      <c r="D160" s="86" t="s">
        <v>68</v>
      </c>
      <c r="E160" s="68">
        <v>17794.0</v>
      </c>
      <c r="F160" s="68" t="s">
        <v>69</v>
      </c>
      <c r="G160" s="68" t="s">
        <v>69</v>
      </c>
      <c r="H160" s="69">
        <f t="shared" si="3"/>
        <v>17794</v>
      </c>
      <c r="I160" s="69">
        <f t="shared" si="4"/>
        <v>1</v>
      </c>
      <c r="J160" s="69" t="str">
        <f t="shared" si="5"/>
        <v>#VALUE!</v>
      </c>
      <c r="K160" s="69" t="str">
        <f t="shared" si="6"/>
        <v>#VALUE!</v>
      </c>
      <c r="L160" s="69" t="str">
        <f t="shared" si="8"/>
        <v>#VALUE!</v>
      </c>
      <c r="M160" s="63"/>
      <c r="N160" s="63"/>
      <c r="O160" s="63"/>
      <c r="P160" s="4"/>
      <c r="Q160" s="4"/>
      <c r="R160" s="4"/>
      <c r="S160" s="68">
        <v>23059.8798</v>
      </c>
      <c r="T160" s="63"/>
      <c r="U160" s="63"/>
      <c r="V160" s="63"/>
      <c r="W160" s="63"/>
      <c r="X160" s="63"/>
      <c r="Y160" s="63"/>
      <c r="Z160" s="63"/>
      <c r="AD160" s="63"/>
    </row>
    <row r="161">
      <c r="A161" s="86">
        <v>12.0</v>
      </c>
      <c r="B161" s="86">
        <v>5.0</v>
      </c>
      <c r="C161" s="86">
        <v>19.0</v>
      </c>
      <c r="D161" s="86" t="s">
        <v>68</v>
      </c>
      <c r="E161" s="68">
        <v>0.0</v>
      </c>
      <c r="F161" s="68" t="s">
        <v>69</v>
      </c>
      <c r="G161" s="68" t="s">
        <v>69</v>
      </c>
      <c r="H161" s="69">
        <f t="shared" si="3"/>
        <v>0</v>
      </c>
      <c r="I161" s="69" t="str">
        <f t="shared" si="4"/>
        <v>#DIV/0!</v>
      </c>
      <c r="J161" s="69" t="str">
        <f t="shared" si="5"/>
        <v>#VALUE!</v>
      </c>
      <c r="K161" s="69" t="str">
        <f t="shared" si="6"/>
        <v>#VALUE!</v>
      </c>
      <c r="L161" s="69" t="str">
        <f t="shared" si="8"/>
        <v>#DIV/0!</v>
      </c>
      <c r="M161" s="63"/>
      <c r="N161" s="63"/>
      <c r="O161" s="63"/>
      <c r="P161" s="4"/>
      <c r="Q161" s="4"/>
      <c r="R161" s="4"/>
      <c r="S161" s="68">
        <v>9563.799788</v>
      </c>
      <c r="T161" s="63"/>
      <c r="U161" s="63"/>
      <c r="V161" s="63"/>
      <c r="W161" s="63"/>
      <c r="X161" s="63"/>
      <c r="Y161" s="63"/>
      <c r="Z161" s="63"/>
      <c r="AD161" s="63"/>
    </row>
    <row r="162">
      <c r="A162" s="86">
        <v>13.0</v>
      </c>
      <c r="B162" s="86">
        <v>5.0</v>
      </c>
      <c r="C162" s="86">
        <v>19.0</v>
      </c>
      <c r="D162" s="86" t="s">
        <v>68</v>
      </c>
      <c r="E162" s="68">
        <v>1.0</v>
      </c>
      <c r="F162" s="68" t="s">
        <v>69</v>
      </c>
      <c r="G162" s="68" t="s">
        <v>69</v>
      </c>
      <c r="H162" s="69">
        <f t="shared" si="3"/>
        <v>1</v>
      </c>
      <c r="I162" s="69">
        <f t="shared" si="4"/>
        <v>1</v>
      </c>
      <c r="J162" s="69" t="str">
        <f t="shared" si="5"/>
        <v>#VALUE!</v>
      </c>
      <c r="K162" s="69" t="str">
        <f t="shared" si="6"/>
        <v>#VALUE!</v>
      </c>
      <c r="L162" s="69" t="str">
        <f t="shared" si="8"/>
        <v>#VALUE!</v>
      </c>
      <c r="M162" s="63"/>
      <c r="N162" s="63"/>
      <c r="O162" s="63"/>
      <c r="P162" s="4"/>
      <c r="Q162" s="4"/>
      <c r="R162" s="4"/>
      <c r="S162" s="68" t="s">
        <v>69</v>
      </c>
      <c r="T162" s="63"/>
      <c r="U162" s="63"/>
      <c r="V162" s="63"/>
      <c r="W162" s="63"/>
      <c r="X162" s="63"/>
      <c r="Y162" s="63"/>
      <c r="Z162" s="63"/>
      <c r="AD162" s="63"/>
    </row>
    <row r="163">
      <c r="A163" s="86">
        <v>14.0</v>
      </c>
      <c r="B163" s="86">
        <v>5.0</v>
      </c>
      <c r="C163" s="86">
        <v>19.0</v>
      </c>
      <c r="D163" s="86" t="s">
        <v>68</v>
      </c>
      <c r="E163" s="62">
        <v>16042.0</v>
      </c>
      <c r="F163" s="62">
        <v>1615.0</v>
      </c>
      <c r="G163" s="62">
        <v>554.0</v>
      </c>
      <c r="H163" s="63">
        <f t="shared" si="3"/>
        <v>18211</v>
      </c>
      <c r="I163" s="63">
        <f t="shared" si="4"/>
        <v>0.8808961617</v>
      </c>
      <c r="J163" s="63">
        <f t="shared" si="5"/>
        <v>0.08868266432</v>
      </c>
      <c r="K163" s="63">
        <f t="shared" si="6"/>
        <v>0.03042117402</v>
      </c>
      <c r="L163" s="63">
        <f t="shared" si="8"/>
        <v>0.8170697174</v>
      </c>
      <c r="M163" s="63"/>
      <c r="N163" s="63"/>
      <c r="O163" s="63"/>
      <c r="P163" s="4"/>
      <c r="Q163" s="4"/>
      <c r="R163" s="4"/>
      <c r="S163" s="88">
        <v>7411.422691</v>
      </c>
      <c r="T163" s="63"/>
      <c r="U163" s="63"/>
      <c r="V163" s="63"/>
      <c r="W163" s="63"/>
      <c r="X163" s="63"/>
      <c r="Y163" s="63"/>
      <c r="Z163" s="63"/>
      <c r="AD163" s="63"/>
    </row>
    <row r="164">
      <c r="A164" s="86">
        <v>15.0</v>
      </c>
      <c r="B164" s="86">
        <v>5.0</v>
      </c>
      <c r="C164" s="86">
        <v>19.0</v>
      </c>
      <c r="D164" s="86" t="s">
        <v>68</v>
      </c>
      <c r="E164" s="62">
        <v>14601.0</v>
      </c>
      <c r="F164" s="62">
        <v>2536.0</v>
      </c>
      <c r="G164" s="62">
        <v>1069.0</v>
      </c>
      <c r="H164" s="63">
        <f t="shared" si="3"/>
        <v>18206</v>
      </c>
      <c r="I164" s="63">
        <f t="shared" si="4"/>
        <v>0.8019883555</v>
      </c>
      <c r="J164" s="63">
        <f t="shared" si="5"/>
        <v>0.139294738</v>
      </c>
      <c r="K164" s="63">
        <f t="shared" si="6"/>
        <v>0.05871690651</v>
      </c>
      <c r="L164" s="63">
        <f t="shared" si="8"/>
        <v>0.704032211</v>
      </c>
      <c r="M164" s="63"/>
      <c r="N164" s="63"/>
      <c r="O164" s="63"/>
      <c r="P164" s="4"/>
      <c r="Q164" s="4"/>
      <c r="R164" s="4"/>
      <c r="S164" s="88">
        <v>16858.00891</v>
      </c>
      <c r="T164" s="63"/>
      <c r="U164" s="63"/>
      <c r="V164" s="63"/>
      <c r="W164" s="63"/>
      <c r="X164" s="63"/>
      <c r="Y164" s="63"/>
      <c r="Z164" s="63"/>
      <c r="AD164" s="63"/>
    </row>
    <row r="165">
      <c r="A165" s="86">
        <v>16.0</v>
      </c>
      <c r="B165" s="86">
        <v>5.0</v>
      </c>
      <c r="C165" s="86">
        <v>19.0</v>
      </c>
      <c r="D165" s="86" t="s">
        <v>68</v>
      </c>
      <c r="E165" s="62">
        <v>10669.0</v>
      </c>
      <c r="F165" s="62">
        <v>6516.0</v>
      </c>
      <c r="G165" s="62">
        <v>687.0</v>
      </c>
      <c r="H165" s="63">
        <f t="shared" si="3"/>
        <v>17872</v>
      </c>
      <c r="I165" s="63">
        <f t="shared" si="4"/>
        <v>0.5969673232</v>
      </c>
      <c r="J165" s="63">
        <f t="shared" si="5"/>
        <v>0.3645926589</v>
      </c>
      <c r="K165" s="63">
        <f t="shared" si="6"/>
        <v>0.03844001791</v>
      </c>
      <c r="L165" s="63">
        <f t="shared" si="8"/>
        <v>0.2416642421</v>
      </c>
      <c r="M165" s="63"/>
      <c r="N165" s="63"/>
      <c r="O165" s="63"/>
      <c r="P165" s="4"/>
      <c r="Q165" s="4"/>
      <c r="R165" s="4"/>
      <c r="S165" s="89">
        <v>33264.5989</v>
      </c>
      <c r="T165" s="63"/>
      <c r="U165" s="63"/>
      <c r="V165" s="63"/>
      <c r="W165" s="63"/>
      <c r="X165" s="63"/>
      <c r="Y165" s="63"/>
      <c r="Z165" s="63"/>
      <c r="AD165" s="63"/>
    </row>
    <row r="166">
      <c r="A166" s="86">
        <v>17.0</v>
      </c>
      <c r="B166" s="86">
        <v>5.0</v>
      </c>
      <c r="C166" s="86">
        <v>19.0</v>
      </c>
      <c r="D166" s="86" t="s">
        <v>68</v>
      </c>
      <c r="E166" s="62">
        <v>7425.0</v>
      </c>
      <c r="F166" s="62">
        <v>8376.0</v>
      </c>
      <c r="G166" s="62">
        <v>1273.0</v>
      </c>
      <c r="H166" s="63">
        <f t="shared" si="3"/>
        <v>17074</v>
      </c>
      <c r="I166" s="63">
        <f t="shared" si="4"/>
        <v>0.4348717348</v>
      </c>
      <c r="J166" s="63">
        <f t="shared" si="5"/>
        <v>0.490570458</v>
      </c>
      <c r="K166" s="63">
        <f t="shared" si="6"/>
        <v>0.07455780719</v>
      </c>
      <c r="L166" s="63">
        <f t="shared" si="8"/>
        <v>-0.06018606417</v>
      </c>
      <c r="M166" s="63"/>
      <c r="N166" s="63"/>
      <c r="O166" s="63"/>
      <c r="P166" s="4"/>
      <c r="Q166" s="4"/>
      <c r="R166" s="4"/>
      <c r="S166" s="89">
        <v>48676.1838</v>
      </c>
      <c r="T166" s="63"/>
      <c r="U166" s="63"/>
      <c r="V166" s="63"/>
      <c r="W166" s="63"/>
      <c r="X166" s="63"/>
      <c r="Y166" s="63"/>
      <c r="Z166" s="63"/>
      <c r="AD166" s="63"/>
    </row>
    <row r="167">
      <c r="A167" s="86">
        <v>18.0</v>
      </c>
      <c r="B167" s="86">
        <v>5.0</v>
      </c>
      <c r="C167" s="86">
        <v>19.0</v>
      </c>
      <c r="D167" s="86" t="s">
        <v>68</v>
      </c>
      <c r="E167" s="68">
        <v>18197.0</v>
      </c>
      <c r="F167" s="68" t="s">
        <v>69</v>
      </c>
      <c r="G167" s="68" t="s">
        <v>69</v>
      </c>
      <c r="H167" s="69">
        <f t="shared" si="3"/>
        <v>18197</v>
      </c>
      <c r="I167" s="69">
        <f t="shared" si="4"/>
        <v>1</v>
      </c>
      <c r="J167" s="69" t="str">
        <f t="shared" si="5"/>
        <v>#VALUE!</v>
      </c>
      <c r="K167" s="69" t="str">
        <f t="shared" si="6"/>
        <v>#VALUE!</v>
      </c>
      <c r="L167" s="69" t="str">
        <f t="shared" si="8"/>
        <v>#VALUE!</v>
      </c>
      <c r="M167" s="63"/>
      <c r="N167" s="63"/>
      <c r="O167" s="63"/>
      <c r="P167" s="4"/>
      <c r="Q167" s="4"/>
      <c r="R167" s="4"/>
      <c r="S167" s="68" t="s">
        <v>69</v>
      </c>
      <c r="T167" s="63"/>
      <c r="U167" s="63"/>
      <c r="V167" s="63"/>
      <c r="W167" s="63"/>
      <c r="X167" s="63"/>
      <c r="Y167" s="63"/>
      <c r="Z167" s="63"/>
      <c r="AD167" s="63"/>
    </row>
    <row r="168">
      <c r="A168" s="86">
        <v>19.0</v>
      </c>
      <c r="B168" s="86">
        <v>5.0</v>
      </c>
      <c r="C168" s="86">
        <v>19.0</v>
      </c>
      <c r="D168" s="86" t="s">
        <v>68</v>
      </c>
      <c r="E168" s="68">
        <v>18154.0</v>
      </c>
      <c r="F168" s="68" t="s">
        <v>69</v>
      </c>
      <c r="G168" s="68" t="s">
        <v>69</v>
      </c>
      <c r="H168" s="69">
        <f t="shared" si="3"/>
        <v>18154</v>
      </c>
      <c r="I168" s="69">
        <f t="shared" si="4"/>
        <v>1</v>
      </c>
      <c r="J168" s="69" t="str">
        <f t="shared" si="5"/>
        <v>#VALUE!</v>
      </c>
      <c r="K168" s="69" t="str">
        <f t="shared" si="6"/>
        <v>#VALUE!</v>
      </c>
      <c r="L168" s="69" t="str">
        <f t="shared" si="8"/>
        <v>#VALUE!</v>
      </c>
      <c r="M168" s="63"/>
      <c r="N168" s="63"/>
      <c r="O168" s="63"/>
      <c r="P168" s="4"/>
      <c r="Q168" s="4"/>
      <c r="R168" s="4"/>
      <c r="S168" s="68" t="s">
        <v>69</v>
      </c>
      <c r="T168" s="63"/>
      <c r="U168" s="63"/>
      <c r="V168" s="63"/>
      <c r="W168" s="63"/>
      <c r="X168" s="63"/>
      <c r="Y168" s="63"/>
      <c r="Z168" s="63"/>
      <c r="AD168" s="63"/>
    </row>
    <row r="169">
      <c r="A169" s="86">
        <v>20.0</v>
      </c>
      <c r="B169" s="86">
        <v>5.0</v>
      </c>
      <c r="C169" s="86">
        <v>19.0</v>
      </c>
      <c r="D169" s="86" t="s">
        <v>68</v>
      </c>
      <c r="E169" s="62">
        <v>14736.0</v>
      </c>
      <c r="F169" s="62">
        <v>2375.0</v>
      </c>
      <c r="G169" s="62">
        <v>582.0</v>
      </c>
      <c r="H169" s="63">
        <f t="shared" si="3"/>
        <v>17693</v>
      </c>
      <c r="I169" s="63">
        <f t="shared" si="4"/>
        <v>0.8328717572</v>
      </c>
      <c r="J169" s="63">
        <f t="shared" si="5"/>
        <v>0.1342338778</v>
      </c>
      <c r="K169" s="63">
        <f t="shared" si="6"/>
        <v>0.032894365</v>
      </c>
      <c r="L169" s="63">
        <f t="shared" si="8"/>
        <v>0.7224007948</v>
      </c>
      <c r="M169" s="63"/>
      <c r="N169" s="63"/>
      <c r="O169" s="63"/>
      <c r="P169" s="4"/>
      <c r="Q169" s="4"/>
      <c r="R169" s="4"/>
      <c r="S169" s="88">
        <v>28918.82596</v>
      </c>
      <c r="T169" s="63"/>
      <c r="U169" s="63"/>
      <c r="V169" s="63"/>
      <c r="W169" s="63"/>
      <c r="X169" s="63"/>
      <c r="Y169" s="63"/>
      <c r="Z169" s="63"/>
      <c r="AD169" s="63"/>
    </row>
    <row r="170">
      <c r="A170" s="86">
        <v>21.0</v>
      </c>
      <c r="B170" s="86">
        <v>5.0</v>
      </c>
      <c r="C170" s="86">
        <v>19.0</v>
      </c>
      <c r="D170" s="86" t="s">
        <v>68</v>
      </c>
      <c r="E170" s="68">
        <v>17975.0</v>
      </c>
      <c r="F170" s="68" t="s">
        <v>69</v>
      </c>
      <c r="G170" s="68" t="s">
        <v>69</v>
      </c>
      <c r="H170" s="69">
        <f t="shared" si="3"/>
        <v>17975</v>
      </c>
      <c r="I170" s="69">
        <f t="shared" si="4"/>
        <v>1</v>
      </c>
      <c r="J170" s="69" t="str">
        <f t="shared" si="5"/>
        <v>#VALUE!</v>
      </c>
      <c r="K170" s="69" t="str">
        <f t="shared" si="6"/>
        <v>#VALUE!</v>
      </c>
      <c r="L170" s="69" t="str">
        <f t="shared" si="8"/>
        <v>#VALUE!</v>
      </c>
      <c r="M170" s="63"/>
      <c r="N170" s="63"/>
      <c r="O170" s="63"/>
      <c r="P170" s="4"/>
      <c r="Q170" s="4"/>
      <c r="R170" s="4"/>
      <c r="S170" s="68">
        <v>34093.00806</v>
      </c>
      <c r="T170" s="63"/>
      <c r="U170" s="63"/>
      <c r="V170" s="63"/>
      <c r="W170" s="63"/>
      <c r="X170" s="63"/>
      <c r="Y170" s="63"/>
      <c r="Z170" s="63"/>
      <c r="AD170" s="63"/>
    </row>
    <row r="171">
      <c r="A171" s="86">
        <v>22.0</v>
      </c>
      <c r="B171" s="86">
        <v>5.0</v>
      </c>
      <c r="C171" s="86">
        <v>19.0</v>
      </c>
      <c r="D171" s="86" t="s">
        <v>68</v>
      </c>
      <c r="E171" s="62">
        <v>6519.0</v>
      </c>
      <c r="F171" s="62">
        <v>7539.0</v>
      </c>
      <c r="G171" s="62">
        <v>2288.0</v>
      </c>
      <c r="H171" s="63">
        <f t="shared" si="3"/>
        <v>16346</v>
      </c>
      <c r="I171" s="63">
        <f t="shared" si="4"/>
        <v>0.3988131653</v>
      </c>
      <c r="J171" s="63">
        <f t="shared" si="5"/>
        <v>0.4612137526</v>
      </c>
      <c r="K171" s="63">
        <f t="shared" si="6"/>
        <v>0.1399730821</v>
      </c>
      <c r="L171" s="63">
        <f t="shared" si="8"/>
        <v>-0.07255655143</v>
      </c>
      <c r="M171" s="63"/>
      <c r="N171" s="63"/>
      <c r="O171" s="63"/>
      <c r="P171" s="4"/>
      <c r="Q171" s="4"/>
      <c r="R171" s="4"/>
      <c r="S171" s="88">
        <v>19707.51197</v>
      </c>
      <c r="T171" s="63"/>
      <c r="U171" s="63"/>
      <c r="V171" s="63"/>
      <c r="W171" s="63"/>
      <c r="X171" s="63"/>
      <c r="Y171" s="63"/>
      <c r="Z171" s="63"/>
      <c r="AD171" s="63"/>
    </row>
    <row r="172">
      <c r="A172" s="86">
        <v>23.0</v>
      </c>
      <c r="B172" s="86">
        <v>5.0</v>
      </c>
      <c r="C172" s="86">
        <v>25.0</v>
      </c>
      <c r="D172" s="86" t="s">
        <v>68</v>
      </c>
      <c r="E172" s="68">
        <v>17905.0</v>
      </c>
      <c r="F172" s="68" t="s">
        <v>69</v>
      </c>
      <c r="G172" s="68" t="s">
        <v>69</v>
      </c>
      <c r="H172" s="69">
        <f t="shared" si="3"/>
        <v>17905</v>
      </c>
      <c r="I172" s="69">
        <f t="shared" si="4"/>
        <v>1</v>
      </c>
      <c r="J172" s="69" t="str">
        <f t="shared" si="5"/>
        <v>#VALUE!</v>
      </c>
      <c r="K172" s="69" t="str">
        <f t="shared" si="6"/>
        <v>#VALUE!</v>
      </c>
      <c r="L172" s="69" t="str">
        <f t="shared" si="8"/>
        <v>#VALUE!</v>
      </c>
      <c r="M172" s="63"/>
      <c r="N172" s="63"/>
      <c r="O172" s="63"/>
      <c r="P172" s="4"/>
      <c r="Q172" s="4"/>
      <c r="R172" s="4"/>
      <c r="S172" s="68">
        <v>20452.37683</v>
      </c>
      <c r="T172" s="63"/>
      <c r="U172" s="63"/>
      <c r="V172" s="63"/>
      <c r="W172" s="63"/>
      <c r="X172" s="63"/>
      <c r="Y172" s="63"/>
      <c r="Z172" s="63"/>
      <c r="AD172" s="63"/>
    </row>
    <row r="173">
      <c r="A173" s="86">
        <v>24.0</v>
      </c>
      <c r="B173" s="86">
        <v>5.0</v>
      </c>
      <c r="C173" s="86">
        <v>25.0</v>
      </c>
      <c r="D173" s="86" t="s">
        <v>68</v>
      </c>
      <c r="E173" s="62">
        <v>13327.0</v>
      </c>
      <c r="F173" s="62">
        <v>3912.0</v>
      </c>
      <c r="G173" s="62">
        <v>133.0</v>
      </c>
      <c r="H173" s="63">
        <f t="shared" si="3"/>
        <v>17372</v>
      </c>
      <c r="I173" s="63">
        <f t="shared" si="4"/>
        <v>0.767154041</v>
      </c>
      <c r="J173" s="63">
        <f t="shared" si="5"/>
        <v>0.2251899609</v>
      </c>
      <c r="K173" s="63">
        <f t="shared" si="6"/>
        <v>0.007655998158</v>
      </c>
      <c r="L173" s="63">
        <f t="shared" si="8"/>
        <v>0.5461453681</v>
      </c>
      <c r="M173" s="63"/>
      <c r="N173" s="63"/>
      <c r="O173" s="63"/>
      <c r="P173" s="4"/>
      <c r="Q173" s="4"/>
      <c r="R173" s="4"/>
      <c r="S173" s="88">
        <v>40595.33418</v>
      </c>
      <c r="T173" s="63"/>
      <c r="U173" s="63"/>
      <c r="V173" s="63"/>
      <c r="W173" s="63"/>
      <c r="X173" s="63"/>
      <c r="Y173" s="63"/>
      <c r="Z173" s="63"/>
      <c r="AD173" s="63"/>
    </row>
    <row r="174">
      <c r="A174" s="86">
        <v>25.0</v>
      </c>
      <c r="B174" s="86">
        <v>5.0</v>
      </c>
      <c r="C174" s="86">
        <v>25.0</v>
      </c>
      <c r="D174" s="86" t="s">
        <v>68</v>
      </c>
      <c r="E174" s="62">
        <v>9954.0</v>
      </c>
      <c r="F174" s="62">
        <v>6623.0</v>
      </c>
      <c r="G174" s="62">
        <v>1527.0</v>
      </c>
      <c r="H174" s="63">
        <f t="shared" si="3"/>
        <v>18104</v>
      </c>
      <c r="I174" s="63">
        <f t="shared" si="4"/>
        <v>0.5498232435</v>
      </c>
      <c r="J174" s="63">
        <f t="shared" si="5"/>
        <v>0.3658307556</v>
      </c>
      <c r="K174" s="63">
        <f t="shared" si="6"/>
        <v>0.08434600088</v>
      </c>
      <c r="L174" s="63">
        <f t="shared" si="8"/>
        <v>0.2009410629</v>
      </c>
      <c r="M174" s="63"/>
      <c r="N174" s="63"/>
      <c r="O174" s="63"/>
      <c r="P174" s="4"/>
      <c r="Q174" s="4"/>
      <c r="R174" s="4"/>
      <c r="S174" s="88">
        <v>30713.4477</v>
      </c>
      <c r="T174" s="63"/>
      <c r="U174" s="63"/>
      <c r="V174" s="63"/>
      <c r="W174" s="63"/>
      <c r="X174" s="63"/>
      <c r="Y174" s="63"/>
      <c r="Z174" s="63"/>
      <c r="AD174" s="63"/>
    </row>
    <row r="175">
      <c r="A175" s="86">
        <v>26.0</v>
      </c>
      <c r="B175" s="86">
        <v>5.0</v>
      </c>
      <c r="C175" s="86">
        <v>25.0</v>
      </c>
      <c r="D175" s="86" t="s">
        <v>68</v>
      </c>
      <c r="E175" s="62">
        <v>17039.0</v>
      </c>
      <c r="F175" s="62">
        <v>810.0</v>
      </c>
      <c r="G175" s="62">
        <v>337.0</v>
      </c>
      <c r="H175" s="63">
        <f t="shared" si="3"/>
        <v>18186</v>
      </c>
      <c r="I175" s="63">
        <f t="shared" si="4"/>
        <v>0.9369295062</v>
      </c>
      <c r="J175" s="63">
        <f t="shared" si="5"/>
        <v>0.04453975586</v>
      </c>
      <c r="K175" s="63">
        <f t="shared" si="6"/>
        <v>0.01853073793</v>
      </c>
      <c r="L175" s="63">
        <f t="shared" si="8"/>
        <v>0.9092386128</v>
      </c>
      <c r="M175" s="63"/>
      <c r="N175" s="63"/>
      <c r="O175" s="63"/>
      <c r="P175" s="4"/>
      <c r="Q175" s="4"/>
      <c r="R175" s="4"/>
      <c r="S175" s="88">
        <v>31952.33123</v>
      </c>
      <c r="T175" s="63"/>
      <c r="U175" s="63"/>
      <c r="V175" s="63"/>
      <c r="W175" s="63"/>
      <c r="X175" s="63"/>
      <c r="Y175" s="63"/>
      <c r="Z175" s="63"/>
      <c r="AD175" s="63"/>
    </row>
    <row r="176">
      <c r="A176" s="86">
        <v>27.0</v>
      </c>
      <c r="B176" s="86">
        <v>5.0</v>
      </c>
      <c r="C176" s="86">
        <v>25.0</v>
      </c>
      <c r="D176" s="86" t="s">
        <v>68</v>
      </c>
      <c r="E176" s="68">
        <v>18212.0</v>
      </c>
      <c r="F176" s="68" t="s">
        <v>69</v>
      </c>
      <c r="G176" s="68" t="s">
        <v>69</v>
      </c>
      <c r="H176" s="69">
        <f t="shared" si="3"/>
        <v>18212</v>
      </c>
      <c r="I176" s="69">
        <f t="shared" si="4"/>
        <v>1</v>
      </c>
      <c r="J176" s="69" t="str">
        <f t="shared" si="5"/>
        <v>#VALUE!</v>
      </c>
      <c r="K176" s="69" t="str">
        <f t="shared" si="6"/>
        <v>#VALUE!</v>
      </c>
      <c r="L176" s="69" t="str">
        <f t="shared" si="8"/>
        <v>#VALUE!</v>
      </c>
      <c r="M176" s="63"/>
      <c r="N176" s="63"/>
      <c r="O176" s="63"/>
      <c r="P176" s="4"/>
      <c r="Q176" s="4"/>
      <c r="R176" s="4"/>
      <c r="S176" s="68">
        <v>5404.967559</v>
      </c>
      <c r="T176" s="63"/>
      <c r="U176" s="63"/>
      <c r="V176" s="63"/>
      <c r="W176" s="63"/>
      <c r="X176" s="63"/>
      <c r="Y176" s="63"/>
      <c r="Z176" s="63"/>
      <c r="AD176" s="63"/>
    </row>
    <row r="177">
      <c r="A177" s="86">
        <v>28.0</v>
      </c>
      <c r="B177" s="86">
        <v>5.0</v>
      </c>
      <c r="C177" s="86">
        <v>25.0</v>
      </c>
      <c r="D177" s="86" t="s">
        <v>68</v>
      </c>
      <c r="E177" s="68">
        <v>17981.0</v>
      </c>
      <c r="F177" s="68" t="s">
        <v>69</v>
      </c>
      <c r="G177" s="68" t="s">
        <v>69</v>
      </c>
      <c r="H177" s="69">
        <f t="shared" si="3"/>
        <v>17981</v>
      </c>
      <c r="I177" s="69">
        <f t="shared" si="4"/>
        <v>1</v>
      </c>
      <c r="J177" s="69" t="str">
        <f t="shared" si="5"/>
        <v>#VALUE!</v>
      </c>
      <c r="K177" s="69" t="str">
        <f t="shared" si="6"/>
        <v>#VALUE!</v>
      </c>
      <c r="L177" s="69" t="str">
        <f t="shared" si="8"/>
        <v>#VALUE!</v>
      </c>
      <c r="M177" s="63"/>
      <c r="N177" s="63"/>
      <c r="O177" s="63"/>
      <c r="P177" s="4"/>
      <c r="Q177" s="4"/>
      <c r="R177" s="4"/>
      <c r="S177" s="68">
        <v>52220.54791</v>
      </c>
      <c r="T177" s="63"/>
      <c r="U177" s="63"/>
      <c r="V177" s="63"/>
      <c r="W177" s="63"/>
      <c r="X177" s="63"/>
      <c r="Y177" s="63"/>
      <c r="Z177" s="63"/>
      <c r="AD177" s="63"/>
    </row>
    <row r="178">
      <c r="A178" s="86">
        <v>29.0</v>
      </c>
      <c r="B178" s="86">
        <v>5.0</v>
      </c>
      <c r="C178" s="86">
        <v>25.0</v>
      </c>
      <c r="D178" s="86" t="s">
        <v>68</v>
      </c>
      <c r="E178" s="62">
        <v>15890.0</v>
      </c>
      <c r="F178" s="62">
        <v>1451.0</v>
      </c>
      <c r="G178" s="62">
        <v>380.0</v>
      </c>
      <c r="H178" s="63">
        <f t="shared" si="3"/>
        <v>17721</v>
      </c>
      <c r="I178" s="63">
        <f t="shared" si="4"/>
        <v>0.8966762598</v>
      </c>
      <c r="J178" s="63">
        <f t="shared" si="5"/>
        <v>0.08188025506</v>
      </c>
      <c r="K178" s="63">
        <f t="shared" si="6"/>
        <v>0.02144348513</v>
      </c>
      <c r="L178" s="63">
        <f t="shared" si="8"/>
        <v>0.8326509429</v>
      </c>
      <c r="M178" s="63"/>
      <c r="N178" s="63"/>
      <c r="O178" s="63"/>
      <c r="P178" s="4"/>
      <c r="Q178" s="4"/>
      <c r="R178" s="4"/>
      <c r="S178" s="88">
        <v>27070.59976</v>
      </c>
      <c r="T178" s="63"/>
      <c r="U178" s="63"/>
      <c r="V178" s="63"/>
      <c r="W178" s="63"/>
      <c r="X178" s="63"/>
      <c r="Y178" s="63"/>
      <c r="Z178" s="63"/>
      <c r="AD178" s="63"/>
    </row>
    <row r="179">
      <c r="A179" s="86">
        <v>30.0</v>
      </c>
      <c r="B179" s="86">
        <v>5.0</v>
      </c>
      <c r="C179" s="86">
        <v>25.0</v>
      </c>
      <c r="D179" s="86" t="s">
        <v>68</v>
      </c>
      <c r="E179" s="62">
        <v>17562.0</v>
      </c>
      <c r="F179" s="62">
        <v>351.0</v>
      </c>
      <c r="G179" s="62">
        <v>90.0</v>
      </c>
      <c r="H179" s="63">
        <f t="shared" si="3"/>
        <v>18003</v>
      </c>
      <c r="I179" s="63">
        <f t="shared" si="4"/>
        <v>0.9755040827</v>
      </c>
      <c r="J179" s="63">
        <f t="shared" si="5"/>
        <v>0.01949675054</v>
      </c>
      <c r="K179" s="63">
        <f t="shared" si="6"/>
        <v>0.004999166806</v>
      </c>
      <c r="L179" s="63">
        <f t="shared" si="8"/>
        <v>0.9608105845</v>
      </c>
      <c r="M179" s="63"/>
      <c r="N179" s="63"/>
      <c r="O179" s="63"/>
      <c r="P179" s="4"/>
      <c r="Q179" s="4"/>
      <c r="R179" s="4"/>
      <c r="S179" s="88">
        <v>74148.20976</v>
      </c>
      <c r="T179" s="63"/>
      <c r="U179" s="63"/>
      <c r="V179" s="63"/>
      <c r="W179" s="63"/>
      <c r="X179" s="63"/>
      <c r="Y179" s="63"/>
      <c r="Z179" s="63"/>
      <c r="AD179" s="63"/>
    </row>
    <row r="180">
      <c r="A180" s="86">
        <v>31.0</v>
      </c>
      <c r="B180" s="86">
        <v>5.0</v>
      </c>
      <c r="C180" s="86">
        <v>28.0</v>
      </c>
      <c r="D180" s="86" t="s">
        <v>68</v>
      </c>
      <c r="E180" s="62">
        <v>10440.0</v>
      </c>
      <c r="F180" s="62">
        <v>3695.0</v>
      </c>
      <c r="G180" s="62">
        <v>2656.0</v>
      </c>
      <c r="H180" s="63">
        <f t="shared" si="3"/>
        <v>16791</v>
      </c>
      <c r="I180" s="63">
        <f t="shared" si="4"/>
        <v>0.621761658</v>
      </c>
      <c r="J180" s="63">
        <f t="shared" si="5"/>
        <v>0.2200583646</v>
      </c>
      <c r="K180" s="63">
        <f t="shared" si="6"/>
        <v>0.1581799774</v>
      </c>
      <c r="L180" s="63">
        <f t="shared" si="8"/>
        <v>0.4771842943</v>
      </c>
      <c r="M180" s="63"/>
      <c r="N180" s="63"/>
      <c r="O180" s="63"/>
      <c r="P180" s="4"/>
      <c r="Q180" s="4"/>
      <c r="R180" s="4"/>
      <c r="S180" s="88">
        <v>21264.88145</v>
      </c>
      <c r="T180" s="63"/>
      <c r="U180" s="63"/>
      <c r="V180" s="63"/>
      <c r="W180" s="63"/>
      <c r="X180" s="63"/>
      <c r="Y180" s="63"/>
      <c r="Z180" s="63"/>
      <c r="AD180" s="63"/>
    </row>
    <row r="181">
      <c r="A181" s="90">
        <v>32.0</v>
      </c>
      <c r="B181" s="90">
        <v>5.0</v>
      </c>
      <c r="C181" s="90">
        <v>28.0</v>
      </c>
      <c r="D181" s="90" t="s">
        <v>68</v>
      </c>
      <c r="E181" s="91">
        <v>3701.0</v>
      </c>
      <c r="F181" s="91">
        <v>13436.0</v>
      </c>
      <c r="G181" s="91">
        <v>1009.0</v>
      </c>
      <c r="H181" s="92">
        <f t="shared" si="3"/>
        <v>18146</v>
      </c>
      <c r="I181" s="92">
        <f t="shared" si="4"/>
        <v>0.2039567949</v>
      </c>
      <c r="J181" s="92">
        <f t="shared" si="5"/>
        <v>0.7404386642</v>
      </c>
      <c r="K181" s="92">
        <f t="shared" si="6"/>
        <v>0.05560454095</v>
      </c>
      <c r="L181" s="92">
        <f t="shared" si="8"/>
        <v>-0.5680690903</v>
      </c>
      <c r="M181" s="92"/>
      <c r="N181" s="92"/>
      <c r="O181" s="92"/>
      <c r="P181" s="93"/>
      <c r="Q181" s="93"/>
      <c r="R181" s="93"/>
      <c r="S181" s="94">
        <v>11993.12177</v>
      </c>
      <c r="T181" s="92"/>
      <c r="U181" s="92"/>
      <c r="V181" s="92"/>
      <c r="W181" s="92"/>
      <c r="X181" s="92"/>
      <c r="Y181" s="92"/>
      <c r="Z181" s="92"/>
      <c r="AA181" s="95"/>
      <c r="AB181" s="95"/>
      <c r="AC181" s="95"/>
      <c r="AD181" s="92"/>
      <c r="AE181" s="95"/>
      <c r="AF181" s="95"/>
      <c r="AG181" s="95"/>
      <c r="AH181" s="95"/>
      <c r="AI181" s="95"/>
      <c r="AJ181" s="95"/>
      <c r="AK181" s="95"/>
      <c r="AL181" s="95"/>
      <c r="AM181" s="95"/>
      <c r="AN181" s="95"/>
      <c r="AO181" s="95"/>
      <c r="AP181" s="95"/>
      <c r="AQ181" s="95"/>
      <c r="AR181" s="95"/>
      <c r="AS181" s="95"/>
      <c r="AT181" s="95"/>
      <c r="AU181" s="95"/>
      <c r="AV181" s="95"/>
      <c r="AW181" s="95"/>
      <c r="AX181" s="95"/>
      <c r="AY181" s="95"/>
      <c r="AZ181" s="95"/>
      <c r="BA181" s="95"/>
      <c r="BB181" s="95"/>
    </row>
    <row r="182">
      <c r="A182" s="96">
        <v>1.0</v>
      </c>
      <c r="B182" s="96" t="s">
        <v>70</v>
      </c>
      <c r="C182" s="97">
        <v>24.0</v>
      </c>
      <c r="D182" s="96" t="s">
        <v>71</v>
      </c>
      <c r="E182" s="68">
        <v>18130.0</v>
      </c>
      <c r="F182" s="68">
        <v>0.0</v>
      </c>
      <c r="G182" s="68">
        <v>0.0</v>
      </c>
      <c r="H182" s="69">
        <f t="shared" si="3"/>
        <v>18130</v>
      </c>
      <c r="I182" s="69">
        <f t="shared" si="4"/>
        <v>1</v>
      </c>
      <c r="J182" s="69">
        <f t="shared" si="5"/>
        <v>0</v>
      </c>
      <c r="K182" s="69">
        <f t="shared" si="6"/>
        <v>0</v>
      </c>
      <c r="L182" s="69">
        <f t="shared" si="8"/>
        <v>1</v>
      </c>
      <c r="M182" s="63"/>
      <c r="N182" s="63"/>
      <c r="O182" s="63"/>
      <c r="P182" s="4"/>
      <c r="Q182" s="4"/>
      <c r="R182" s="4"/>
      <c r="S182" s="68">
        <v>24710.45642</v>
      </c>
      <c r="T182" s="63"/>
      <c r="U182" s="63"/>
      <c r="V182" s="63"/>
      <c r="W182" s="63"/>
      <c r="X182" s="63"/>
      <c r="Y182" s="63"/>
      <c r="Z182" s="63"/>
      <c r="AD182" s="63"/>
    </row>
    <row r="183">
      <c r="A183" s="96">
        <v>2.0</v>
      </c>
      <c r="B183" s="96" t="s">
        <v>70</v>
      </c>
      <c r="C183" s="97">
        <v>24.0</v>
      </c>
      <c r="D183" s="96" t="s">
        <v>71</v>
      </c>
      <c r="E183" s="62">
        <v>16775.0</v>
      </c>
      <c r="F183" s="62">
        <v>500.0</v>
      </c>
      <c r="G183" s="62">
        <v>429.0</v>
      </c>
      <c r="H183" s="63">
        <f t="shared" si="3"/>
        <v>17704</v>
      </c>
      <c r="I183" s="63">
        <f t="shared" si="4"/>
        <v>0.9475259828</v>
      </c>
      <c r="J183" s="63">
        <f t="shared" si="5"/>
        <v>0.02824220515</v>
      </c>
      <c r="K183" s="63">
        <f t="shared" si="6"/>
        <v>0.02423181202</v>
      </c>
      <c r="L183" s="63">
        <f t="shared" si="8"/>
        <v>0.9421128799</v>
      </c>
      <c r="M183" s="63"/>
      <c r="N183" s="63"/>
      <c r="O183" s="63"/>
      <c r="P183" s="4"/>
      <c r="Q183" s="4"/>
      <c r="R183" s="4"/>
      <c r="S183" s="88">
        <v>20413.76411</v>
      </c>
      <c r="T183" s="63"/>
      <c r="U183" s="63"/>
      <c r="V183" s="63"/>
      <c r="W183" s="63"/>
      <c r="X183" s="63"/>
      <c r="Y183" s="63"/>
      <c r="Z183" s="63"/>
      <c r="AD183" s="63"/>
    </row>
    <row r="184">
      <c r="A184" s="96">
        <v>3.0</v>
      </c>
      <c r="B184" s="96" t="s">
        <v>70</v>
      </c>
      <c r="C184" s="97">
        <v>24.0</v>
      </c>
      <c r="D184" s="96" t="s">
        <v>71</v>
      </c>
      <c r="E184" s="62">
        <v>5629.0</v>
      </c>
      <c r="F184" s="62">
        <v>10056.0</v>
      </c>
      <c r="G184" s="62">
        <v>1641.0</v>
      </c>
      <c r="H184" s="63">
        <f t="shared" si="3"/>
        <v>17326</v>
      </c>
      <c r="I184" s="63">
        <f t="shared" si="4"/>
        <v>0.3248874524</v>
      </c>
      <c r="J184" s="63">
        <f t="shared" si="5"/>
        <v>0.5803993997</v>
      </c>
      <c r="K184" s="63">
        <f t="shared" si="6"/>
        <v>0.09471314787</v>
      </c>
      <c r="L184" s="63">
        <f t="shared" si="8"/>
        <v>-0.2822441823</v>
      </c>
      <c r="M184" s="63"/>
      <c r="N184" s="63"/>
      <c r="O184" s="63"/>
      <c r="P184" s="4"/>
      <c r="Q184" s="4"/>
      <c r="R184" s="4"/>
      <c r="S184" s="88">
        <v>24028.3312</v>
      </c>
      <c r="T184" s="63"/>
      <c r="U184" s="63"/>
      <c r="V184" s="63"/>
      <c r="W184" s="63"/>
      <c r="X184" s="63"/>
      <c r="Y184" s="63"/>
      <c r="Z184" s="63"/>
      <c r="AD184" s="63"/>
    </row>
    <row r="185">
      <c r="A185" s="96">
        <v>4.0</v>
      </c>
      <c r="B185" s="96" t="s">
        <v>70</v>
      </c>
      <c r="C185" s="97">
        <v>24.0</v>
      </c>
      <c r="D185" s="96" t="s">
        <v>71</v>
      </c>
      <c r="E185" s="68">
        <v>0.0</v>
      </c>
      <c r="F185" s="68">
        <v>18182.0</v>
      </c>
      <c r="G185" s="68">
        <v>0.0</v>
      </c>
      <c r="H185" s="69">
        <f t="shared" si="3"/>
        <v>18182</v>
      </c>
      <c r="I185" s="69">
        <f t="shared" si="4"/>
        <v>0</v>
      </c>
      <c r="J185" s="69">
        <f t="shared" si="5"/>
        <v>1</v>
      </c>
      <c r="K185" s="69">
        <f t="shared" si="6"/>
        <v>0</v>
      </c>
      <c r="L185" s="69">
        <f t="shared" si="8"/>
        <v>-1</v>
      </c>
      <c r="M185" s="63"/>
      <c r="N185" s="63"/>
      <c r="O185" s="63"/>
      <c r="P185" s="4"/>
      <c r="Q185" s="4"/>
      <c r="R185" s="4"/>
      <c r="S185" s="68">
        <v>20186.17204</v>
      </c>
      <c r="T185" s="63"/>
      <c r="U185" s="63"/>
      <c r="V185" s="63"/>
      <c r="W185" s="63"/>
      <c r="X185" s="63"/>
      <c r="Y185" s="63"/>
      <c r="Z185" s="63"/>
      <c r="AD185" s="63"/>
    </row>
    <row r="186">
      <c r="A186" s="96">
        <v>5.0</v>
      </c>
      <c r="B186" s="96" t="s">
        <v>70</v>
      </c>
      <c r="C186" s="97">
        <v>24.0</v>
      </c>
      <c r="D186" s="96" t="s">
        <v>71</v>
      </c>
      <c r="E186" s="68">
        <v>16713.0</v>
      </c>
      <c r="F186" s="68">
        <v>0.0</v>
      </c>
      <c r="G186" s="68">
        <v>175.0</v>
      </c>
      <c r="H186" s="69">
        <f t="shared" si="3"/>
        <v>16888</v>
      </c>
      <c r="I186" s="69">
        <f t="shared" si="4"/>
        <v>0.9896376125</v>
      </c>
      <c r="J186" s="69">
        <f t="shared" si="5"/>
        <v>0</v>
      </c>
      <c r="K186" s="69">
        <f t="shared" si="6"/>
        <v>0.01036238749</v>
      </c>
      <c r="L186" s="69">
        <f t="shared" si="8"/>
        <v>1</v>
      </c>
      <c r="M186" s="63"/>
      <c r="N186" s="63"/>
      <c r="O186" s="63"/>
      <c r="P186" s="4"/>
      <c r="Q186" s="4"/>
      <c r="R186" s="4"/>
      <c r="S186" s="68">
        <v>26268.6818</v>
      </c>
      <c r="T186" s="63"/>
      <c r="U186" s="63"/>
      <c r="V186" s="63"/>
      <c r="W186" s="63"/>
      <c r="X186" s="63"/>
      <c r="Y186" s="63"/>
      <c r="Z186" s="63"/>
      <c r="AD186" s="63"/>
    </row>
    <row r="187">
      <c r="A187" s="96">
        <v>6.0</v>
      </c>
      <c r="B187" s="96" t="s">
        <v>70</v>
      </c>
      <c r="C187" s="97">
        <v>24.0</v>
      </c>
      <c r="D187" s="96" t="s">
        <v>71</v>
      </c>
      <c r="E187" s="68">
        <v>0.0</v>
      </c>
      <c r="F187" s="68">
        <v>17016.0</v>
      </c>
      <c r="G187" s="68">
        <v>78.0</v>
      </c>
      <c r="H187" s="69">
        <f t="shared" si="3"/>
        <v>17094</v>
      </c>
      <c r="I187" s="69">
        <f t="shared" si="4"/>
        <v>0</v>
      </c>
      <c r="J187" s="69">
        <f t="shared" si="5"/>
        <v>0.9954369954</v>
      </c>
      <c r="K187" s="69">
        <f t="shared" si="6"/>
        <v>0.004563004563</v>
      </c>
      <c r="L187" s="69">
        <f t="shared" si="8"/>
        <v>-1</v>
      </c>
      <c r="M187" s="63"/>
      <c r="N187" s="63"/>
      <c r="O187" s="63"/>
      <c r="P187" s="4"/>
      <c r="Q187" s="4"/>
      <c r="R187" s="4"/>
      <c r="S187" s="68">
        <v>19192.971</v>
      </c>
      <c r="T187" s="63"/>
      <c r="U187" s="63"/>
      <c r="V187" s="63"/>
      <c r="W187" s="63"/>
      <c r="X187" s="63"/>
      <c r="Y187" s="63"/>
      <c r="Z187" s="63"/>
      <c r="AD187" s="63"/>
    </row>
    <row r="188">
      <c r="A188" s="96">
        <v>7.0</v>
      </c>
      <c r="B188" s="96" t="s">
        <v>70</v>
      </c>
      <c r="C188" s="97">
        <v>24.0</v>
      </c>
      <c r="D188" s="96" t="s">
        <v>71</v>
      </c>
      <c r="E188" s="62">
        <v>6422.0</v>
      </c>
      <c r="F188" s="62">
        <v>9199.0</v>
      </c>
      <c r="G188" s="62">
        <v>1474.0</v>
      </c>
      <c r="H188" s="63">
        <f t="shared" si="3"/>
        <v>17095</v>
      </c>
      <c r="I188" s="63">
        <f t="shared" si="4"/>
        <v>0.3756653992</v>
      </c>
      <c r="J188" s="63">
        <f t="shared" si="5"/>
        <v>0.5381105586</v>
      </c>
      <c r="K188" s="63">
        <f t="shared" si="6"/>
        <v>0.08622404212</v>
      </c>
      <c r="L188" s="63">
        <f t="shared" si="8"/>
        <v>-0.17777351</v>
      </c>
      <c r="M188" s="63"/>
      <c r="N188" s="63"/>
      <c r="O188" s="63"/>
      <c r="P188" s="4"/>
      <c r="Q188" s="4"/>
      <c r="R188" s="4"/>
      <c r="S188" s="88">
        <v>23324.21847</v>
      </c>
      <c r="T188" s="63"/>
      <c r="U188" s="63"/>
      <c r="V188" s="63"/>
      <c r="W188" s="63"/>
      <c r="X188" s="63"/>
      <c r="Y188" s="63"/>
      <c r="Z188" s="63"/>
      <c r="AD188" s="63"/>
    </row>
    <row r="189">
      <c r="A189" s="96">
        <v>8.0</v>
      </c>
      <c r="B189" s="96" t="s">
        <v>70</v>
      </c>
      <c r="C189" s="97">
        <v>24.0</v>
      </c>
      <c r="D189" s="96" t="s">
        <v>71</v>
      </c>
      <c r="E189" s="62">
        <v>12925.0</v>
      </c>
      <c r="F189" s="62">
        <v>3891.0</v>
      </c>
      <c r="G189" s="62">
        <v>405.0</v>
      </c>
      <c r="H189" s="63">
        <f t="shared" si="3"/>
        <v>17221</v>
      </c>
      <c r="I189" s="63">
        <f t="shared" si="4"/>
        <v>0.7505371349</v>
      </c>
      <c r="J189" s="63">
        <f t="shared" si="5"/>
        <v>0.2259450671</v>
      </c>
      <c r="K189" s="63">
        <f t="shared" si="6"/>
        <v>0.02351779804</v>
      </c>
      <c r="L189" s="63">
        <f t="shared" si="8"/>
        <v>0.537226451</v>
      </c>
      <c r="M189" s="63"/>
      <c r="N189" s="63"/>
      <c r="O189" s="63"/>
      <c r="P189" s="4"/>
      <c r="Q189" s="4"/>
      <c r="R189" s="4"/>
      <c r="S189" s="88">
        <v>30372.10968</v>
      </c>
      <c r="T189" s="63"/>
      <c r="U189" s="63"/>
      <c r="V189" s="63"/>
      <c r="W189" s="63"/>
      <c r="X189" s="63"/>
      <c r="Y189" s="63"/>
      <c r="Z189" s="63"/>
      <c r="AD189" s="63"/>
    </row>
    <row r="190">
      <c r="A190" s="96">
        <v>9.0</v>
      </c>
      <c r="B190" s="96" t="s">
        <v>70</v>
      </c>
      <c r="C190" s="97">
        <v>24.0</v>
      </c>
      <c r="D190" s="96" t="s">
        <v>71</v>
      </c>
      <c r="E190" s="68">
        <v>16895.0</v>
      </c>
      <c r="F190" s="68">
        <v>0.0</v>
      </c>
      <c r="G190" s="68">
        <v>134.0</v>
      </c>
      <c r="H190" s="69">
        <f t="shared" si="3"/>
        <v>17029</v>
      </c>
      <c r="I190" s="69">
        <f t="shared" si="4"/>
        <v>0.9921310705</v>
      </c>
      <c r="J190" s="69">
        <f t="shared" si="5"/>
        <v>0</v>
      </c>
      <c r="K190" s="69">
        <f t="shared" si="6"/>
        <v>0.007868929473</v>
      </c>
      <c r="L190" s="69">
        <f t="shared" si="8"/>
        <v>1</v>
      </c>
      <c r="M190" s="63"/>
      <c r="N190" s="63"/>
      <c r="O190" s="63"/>
      <c r="P190" s="4"/>
      <c r="Q190" s="4"/>
      <c r="R190" s="4"/>
      <c r="S190" s="68">
        <v>23670.78955</v>
      </c>
      <c r="T190" s="63"/>
      <c r="U190" s="63"/>
      <c r="V190" s="63"/>
      <c r="W190" s="63"/>
      <c r="X190" s="63"/>
      <c r="Y190" s="63"/>
      <c r="Z190" s="63"/>
      <c r="AD190" s="63"/>
    </row>
    <row r="191">
      <c r="A191" s="96">
        <v>10.0</v>
      </c>
      <c r="B191" s="96" t="s">
        <v>70</v>
      </c>
      <c r="C191" s="97">
        <v>24.0</v>
      </c>
      <c r="D191" s="96" t="s">
        <v>71</v>
      </c>
      <c r="E191" s="62">
        <v>5528.0</v>
      </c>
      <c r="F191" s="62">
        <v>10785.0</v>
      </c>
      <c r="G191" s="62">
        <v>1049.0</v>
      </c>
      <c r="H191" s="63">
        <f t="shared" si="3"/>
        <v>17362</v>
      </c>
      <c r="I191" s="63">
        <f t="shared" si="4"/>
        <v>0.3183964981</v>
      </c>
      <c r="J191" s="63">
        <f t="shared" si="5"/>
        <v>0.6211841954</v>
      </c>
      <c r="K191" s="63">
        <f t="shared" si="6"/>
        <v>0.06041930653</v>
      </c>
      <c r="L191" s="63">
        <f t="shared" si="8"/>
        <v>-0.3222583216</v>
      </c>
      <c r="M191" s="63"/>
      <c r="N191" s="63"/>
      <c r="O191" s="63"/>
      <c r="P191" s="4"/>
      <c r="Q191" s="4"/>
      <c r="R191" s="4"/>
      <c r="S191" s="88">
        <v>23340.07105</v>
      </c>
      <c r="T191" s="63"/>
      <c r="U191" s="63"/>
      <c r="V191" s="63"/>
      <c r="W191" s="63"/>
      <c r="X191" s="63"/>
      <c r="Y191" s="63"/>
      <c r="Z191" s="63"/>
      <c r="AD191" s="63"/>
    </row>
    <row r="192">
      <c r="A192" s="96">
        <v>11.0</v>
      </c>
      <c r="B192" s="96" t="s">
        <v>70</v>
      </c>
      <c r="C192" s="97">
        <v>25.0</v>
      </c>
      <c r="D192" s="96" t="s">
        <v>71</v>
      </c>
      <c r="E192" s="62">
        <v>11126.0</v>
      </c>
      <c r="F192" s="62">
        <v>6056.0</v>
      </c>
      <c r="G192" s="62">
        <v>844.0</v>
      </c>
      <c r="H192" s="63">
        <f t="shared" si="3"/>
        <v>18026</v>
      </c>
      <c r="I192" s="63">
        <f t="shared" si="4"/>
        <v>0.6172195717</v>
      </c>
      <c r="J192" s="63">
        <f t="shared" si="5"/>
        <v>0.3359591701</v>
      </c>
      <c r="K192" s="63">
        <f t="shared" si="6"/>
        <v>0.04682125818</v>
      </c>
      <c r="L192" s="63">
        <f t="shared" si="8"/>
        <v>0.2950762426</v>
      </c>
      <c r="M192" s="63"/>
      <c r="N192" s="63"/>
      <c r="O192" s="63"/>
      <c r="P192" s="4"/>
      <c r="Q192" s="4"/>
      <c r="R192" s="4"/>
      <c r="S192" s="88">
        <v>27814.30811</v>
      </c>
      <c r="T192" s="63"/>
      <c r="U192" s="63"/>
      <c r="V192" s="63"/>
      <c r="W192" s="63"/>
      <c r="X192" s="63"/>
      <c r="Y192" s="63"/>
      <c r="Z192" s="63"/>
      <c r="AD192" s="63"/>
    </row>
    <row r="193">
      <c r="A193" s="96">
        <v>12.0</v>
      </c>
      <c r="B193" s="96" t="s">
        <v>70</v>
      </c>
      <c r="C193" s="97">
        <v>25.0</v>
      </c>
      <c r="D193" s="96" t="s">
        <v>71</v>
      </c>
      <c r="E193" s="62">
        <v>3066.0</v>
      </c>
      <c r="F193" s="62">
        <v>13950.0</v>
      </c>
      <c r="G193" s="62">
        <v>223.0</v>
      </c>
      <c r="H193" s="63">
        <f t="shared" si="3"/>
        <v>17239</v>
      </c>
      <c r="I193" s="63">
        <f t="shared" si="4"/>
        <v>0.1778525437</v>
      </c>
      <c r="J193" s="63">
        <f t="shared" si="5"/>
        <v>0.8092116712</v>
      </c>
      <c r="K193" s="63">
        <f t="shared" si="6"/>
        <v>0.01293578514</v>
      </c>
      <c r="L193" s="63">
        <f t="shared" si="8"/>
        <v>-0.6396332863</v>
      </c>
      <c r="M193" s="63"/>
      <c r="N193" s="63"/>
      <c r="O193" s="63"/>
      <c r="P193" s="4"/>
      <c r="Q193" s="4"/>
      <c r="R193" s="4"/>
      <c r="S193" s="88">
        <v>26833.13569</v>
      </c>
      <c r="T193" s="63"/>
      <c r="U193" s="63"/>
      <c r="V193" s="63"/>
      <c r="W193" s="63"/>
      <c r="X193" s="63"/>
      <c r="Y193" s="63"/>
      <c r="Z193" s="63"/>
      <c r="AD193" s="63"/>
    </row>
    <row r="194">
      <c r="A194" s="96">
        <v>13.0</v>
      </c>
      <c r="B194" s="96" t="s">
        <v>70</v>
      </c>
      <c r="C194" s="97">
        <v>25.0</v>
      </c>
      <c r="D194" s="96" t="s">
        <v>71</v>
      </c>
      <c r="E194" s="62">
        <v>6370.0</v>
      </c>
      <c r="F194" s="62">
        <v>10225.0</v>
      </c>
      <c r="G194" s="62">
        <v>1460.0</v>
      </c>
      <c r="H194" s="63">
        <f t="shared" si="3"/>
        <v>18055</v>
      </c>
      <c r="I194" s="63">
        <f t="shared" si="4"/>
        <v>0.3528108557</v>
      </c>
      <c r="J194" s="63">
        <f t="shared" si="5"/>
        <v>0.5663251177</v>
      </c>
      <c r="K194" s="63">
        <f t="shared" si="6"/>
        <v>0.08086402659</v>
      </c>
      <c r="L194" s="63">
        <f t="shared" si="8"/>
        <v>-0.2322988852</v>
      </c>
      <c r="M194" s="63"/>
      <c r="N194" s="63"/>
      <c r="O194" s="63"/>
      <c r="P194" s="4"/>
      <c r="Q194" s="4"/>
      <c r="R194" s="4"/>
      <c r="S194" s="88">
        <v>35002.18823</v>
      </c>
      <c r="T194" s="63"/>
      <c r="U194" s="63"/>
      <c r="V194" s="63"/>
      <c r="W194" s="63"/>
      <c r="X194" s="63"/>
      <c r="Y194" s="63"/>
      <c r="Z194" s="63"/>
      <c r="AD194" s="63"/>
    </row>
    <row r="195">
      <c r="A195" s="96">
        <v>14.0</v>
      </c>
      <c r="B195" s="96" t="s">
        <v>70</v>
      </c>
      <c r="C195" s="97">
        <v>25.0</v>
      </c>
      <c r="D195" s="96" t="s">
        <v>71</v>
      </c>
      <c r="E195" s="68">
        <v>0.0</v>
      </c>
      <c r="F195" s="68">
        <v>16928.0</v>
      </c>
      <c r="G195" s="68">
        <v>754.0</v>
      </c>
      <c r="H195" s="69">
        <f t="shared" si="3"/>
        <v>17682</v>
      </c>
      <c r="I195" s="69">
        <f t="shared" si="4"/>
        <v>0</v>
      </c>
      <c r="J195" s="69">
        <f t="shared" si="5"/>
        <v>0.957357765</v>
      </c>
      <c r="K195" s="69">
        <f t="shared" si="6"/>
        <v>0.04264223504</v>
      </c>
      <c r="L195" s="69">
        <f t="shared" si="8"/>
        <v>-1</v>
      </c>
      <c r="M195" s="63"/>
      <c r="N195" s="63"/>
      <c r="O195" s="63"/>
      <c r="P195" s="4"/>
      <c r="Q195" s="4"/>
      <c r="R195" s="4"/>
      <c r="S195" s="68">
        <v>32133.39097</v>
      </c>
      <c r="T195" s="63"/>
      <c r="U195" s="63"/>
      <c r="V195" s="63"/>
      <c r="W195" s="63"/>
      <c r="X195" s="63"/>
      <c r="Y195" s="63"/>
      <c r="Z195" s="63"/>
      <c r="AD195" s="63"/>
    </row>
    <row r="196">
      <c r="A196" s="96">
        <v>15.0</v>
      </c>
      <c r="B196" s="96" t="s">
        <v>70</v>
      </c>
      <c r="C196" s="97">
        <v>25.0</v>
      </c>
      <c r="D196" s="96" t="s">
        <v>71</v>
      </c>
      <c r="E196" s="62">
        <v>6000.0</v>
      </c>
      <c r="F196" s="62">
        <v>9642.0</v>
      </c>
      <c r="G196" s="62">
        <v>2371.0</v>
      </c>
      <c r="H196" s="63">
        <f t="shared" si="3"/>
        <v>18013</v>
      </c>
      <c r="I196" s="63">
        <f t="shared" si="4"/>
        <v>0.3330927663</v>
      </c>
      <c r="J196" s="63">
        <f t="shared" si="5"/>
        <v>0.5352800755</v>
      </c>
      <c r="K196" s="63">
        <f t="shared" si="6"/>
        <v>0.1316271582</v>
      </c>
      <c r="L196" s="63">
        <f t="shared" si="8"/>
        <v>-0.2328346759</v>
      </c>
      <c r="M196" s="63"/>
      <c r="N196" s="63"/>
      <c r="O196" s="63"/>
      <c r="P196" s="4"/>
      <c r="Q196" s="4"/>
      <c r="R196" s="4"/>
      <c r="S196" s="88">
        <v>42075.46788</v>
      </c>
      <c r="T196" s="63"/>
      <c r="U196" s="63"/>
      <c r="V196" s="63"/>
      <c r="W196" s="63"/>
      <c r="X196" s="63"/>
      <c r="Y196" s="63"/>
      <c r="Z196" s="63"/>
      <c r="AD196" s="63"/>
    </row>
    <row r="197">
      <c r="A197" s="96">
        <v>16.0</v>
      </c>
      <c r="B197" s="96" t="s">
        <v>70</v>
      </c>
      <c r="C197" s="97">
        <v>25.0</v>
      </c>
      <c r="D197" s="96" t="s">
        <v>71</v>
      </c>
      <c r="E197" s="62">
        <v>15563.0</v>
      </c>
      <c r="F197" s="62">
        <v>2371.0</v>
      </c>
      <c r="G197" s="62">
        <v>191.0</v>
      </c>
      <c r="H197" s="63">
        <f t="shared" si="3"/>
        <v>18125</v>
      </c>
      <c r="I197" s="63">
        <f t="shared" si="4"/>
        <v>0.8586482759</v>
      </c>
      <c r="J197" s="63">
        <f t="shared" si="5"/>
        <v>0.1308137931</v>
      </c>
      <c r="K197" s="63">
        <f t="shared" si="6"/>
        <v>0.01053793103</v>
      </c>
      <c r="L197" s="63">
        <f t="shared" si="8"/>
        <v>0.7355860377</v>
      </c>
      <c r="M197" s="63"/>
      <c r="N197" s="63"/>
      <c r="O197" s="63"/>
      <c r="P197" s="4"/>
      <c r="Q197" s="4"/>
      <c r="R197" s="4"/>
      <c r="S197" s="88">
        <v>33655.96842</v>
      </c>
      <c r="T197" s="63"/>
      <c r="U197" s="63"/>
      <c r="V197" s="63"/>
      <c r="W197" s="63"/>
      <c r="X197" s="63"/>
      <c r="Y197" s="63"/>
      <c r="Z197" s="63"/>
      <c r="AD197" s="63"/>
    </row>
    <row r="198">
      <c r="A198" s="96">
        <v>17.0</v>
      </c>
      <c r="B198" s="96" t="s">
        <v>70</v>
      </c>
      <c r="C198" s="97">
        <v>25.0</v>
      </c>
      <c r="D198" s="96" t="s">
        <v>71</v>
      </c>
      <c r="E198" s="68">
        <v>16991.0</v>
      </c>
      <c r="F198" s="68">
        <v>0.0</v>
      </c>
      <c r="G198" s="68">
        <v>580.0</v>
      </c>
      <c r="H198" s="69">
        <f t="shared" si="3"/>
        <v>17571</v>
      </c>
      <c r="I198" s="69">
        <f t="shared" si="4"/>
        <v>0.9669910648</v>
      </c>
      <c r="J198" s="69">
        <f t="shared" si="5"/>
        <v>0</v>
      </c>
      <c r="K198" s="69">
        <f t="shared" si="6"/>
        <v>0.03300893518</v>
      </c>
      <c r="L198" s="69">
        <f t="shared" si="8"/>
        <v>1</v>
      </c>
      <c r="M198" s="63"/>
      <c r="N198" s="63"/>
      <c r="O198" s="63"/>
      <c r="P198" s="4"/>
      <c r="Q198" s="4"/>
      <c r="R198" s="4"/>
      <c r="S198" s="68">
        <v>22486.70264</v>
      </c>
      <c r="T198" s="63"/>
      <c r="U198" s="63"/>
      <c r="V198" s="63"/>
      <c r="W198" s="63"/>
      <c r="X198" s="63"/>
      <c r="Y198" s="63"/>
      <c r="Z198" s="63"/>
      <c r="AD198" s="63"/>
    </row>
    <row r="199">
      <c r="A199" s="96">
        <v>18.0</v>
      </c>
      <c r="B199" s="96" t="s">
        <v>70</v>
      </c>
      <c r="C199" s="97">
        <v>25.0</v>
      </c>
      <c r="D199" s="96" t="s">
        <v>71</v>
      </c>
      <c r="E199" s="62">
        <v>5764.0</v>
      </c>
      <c r="F199" s="62">
        <v>8045.0</v>
      </c>
      <c r="G199" s="62">
        <v>843.0</v>
      </c>
      <c r="H199" s="63">
        <f t="shared" si="3"/>
        <v>14652</v>
      </c>
      <c r="I199" s="63">
        <f t="shared" si="4"/>
        <v>0.3933933934</v>
      </c>
      <c r="J199" s="63">
        <f t="shared" si="5"/>
        <v>0.5490717991</v>
      </c>
      <c r="K199" s="63">
        <f t="shared" si="6"/>
        <v>0.05753480753</v>
      </c>
      <c r="L199" s="63">
        <f t="shared" si="8"/>
        <v>-0.1651821276</v>
      </c>
      <c r="M199" s="63"/>
      <c r="N199" s="63"/>
      <c r="O199" s="63"/>
      <c r="P199" s="4"/>
      <c r="Q199" s="4"/>
      <c r="R199" s="4"/>
      <c r="S199" s="88">
        <v>73540.53483</v>
      </c>
      <c r="T199" s="63"/>
      <c r="U199" s="63"/>
      <c r="V199" s="63"/>
      <c r="W199" s="63"/>
      <c r="X199" s="63"/>
      <c r="Y199" s="63"/>
      <c r="Z199" s="63"/>
      <c r="AD199" s="63"/>
    </row>
    <row r="200">
      <c r="A200" s="96">
        <v>19.0</v>
      </c>
      <c r="B200" s="96" t="s">
        <v>70</v>
      </c>
      <c r="C200" s="97">
        <v>28.0</v>
      </c>
      <c r="D200" s="96" t="s">
        <v>71</v>
      </c>
      <c r="E200" s="68">
        <v>0.0</v>
      </c>
      <c r="F200" s="68">
        <v>18160.0</v>
      </c>
      <c r="G200" s="68">
        <v>0.0</v>
      </c>
      <c r="H200" s="69">
        <f t="shared" si="3"/>
        <v>18160</v>
      </c>
      <c r="I200" s="69">
        <f t="shared" si="4"/>
        <v>0</v>
      </c>
      <c r="J200" s="69">
        <f t="shared" si="5"/>
        <v>1</v>
      </c>
      <c r="K200" s="69">
        <f t="shared" si="6"/>
        <v>0</v>
      </c>
      <c r="L200" s="69">
        <f t="shared" si="8"/>
        <v>-1</v>
      </c>
      <c r="M200" s="63"/>
      <c r="N200" s="63"/>
      <c r="O200" s="63"/>
      <c r="P200" s="4"/>
      <c r="Q200" s="4"/>
      <c r="R200" s="4"/>
      <c r="S200" s="68">
        <v>13470.25971</v>
      </c>
      <c r="T200" s="63"/>
      <c r="U200" s="63"/>
      <c r="V200" s="63"/>
      <c r="W200" s="63"/>
      <c r="X200" s="63"/>
      <c r="Y200" s="63"/>
      <c r="Z200" s="63"/>
      <c r="AD200" s="63"/>
    </row>
    <row r="201">
      <c r="A201" s="96">
        <v>20.0</v>
      </c>
      <c r="B201" s="96" t="s">
        <v>70</v>
      </c>
      <c r="C201" s="97">
        <v>28.0</v>
      </c>
      <c r="D201" s="96" t="s">
        <v>71</v>
      </c>
      <c r="E201" s="62">
        <v>15576.0</v>
      </c>
      <c r="F201" s="62">
        <v>2169.0</v>
      </c>
      <c r="G201" s="62">
        <v>374.0</v>
      </c>
      <c r="H201" s="63">
        <f t="shared" si="3"/>
        <v>18119</v>
      </c>
      <c r="I201" s="63">
        <f t="shared" si="4"/>
        <v>0.8596500911</v>
      </c>
      <c r="J201" s="63">
        <f t="shared" si="5"/>
        <v>0.1197085932</v>
      </c>
      <c r="K201" s="63">
        <f t="shared" si="6"/>
        <v>0.02064131575</v>
      </c>
      <c r="L201" s="63">
        <f t="shared" si="8"/>
        <v>0.7555367709</v>
      </c>
      <c r="M201" s="63"/>
      <c r="N201" s="63"/>
      <c r="O201" s="63"/>
      <c r="P201" s="4"/>
      <c r="Q201" s="4"/>
      <c r="R201" s="4"/>
      <c r="S201" s="88">
        <v>19032.00155</v>
      </c>
      <c r="T201" s="63"/>
      <c r="U201" s="63"/>
      <c r="V201" s="63"/>
      <c r="W201" s="63"/>
      <c r="X201" s="63"/>
      <c r="Y201" s="63"/>
      <c r="Z201" s="63"/>
      <c r="AD201" s="63"/>
    </row>
    <row r="202">
      <c r="A202" s="96">
        <v>21.0</v>
      </c>
      <c r="B202" s="96" t="s">
        <v>70</v>
      </c>
      <c r="C202" s="97">
        <v>28.0</v>
      </c>
      <c r="D202" s="96" t="s">
        <v>71</v>
      </c>
      <c r="E202" s="62">
        <v>12829.0</v>
      </c>
      <c r="F202" s="62">
        <v>3105.0</v>
      </c>
      <c r="G202" s="62">
        <v>882.0</v>
      </c>
      <c r="H202" s="63">
        <f t="shared" si="3"/>
        <v>16816</v>
      </c>
      <c r="I202" s="63">
        <f t="shared" si="4"/>
        <v>0.7629043768</v>
      </c>
      <c r="J202" s="63">
        <f t="shared" si="5"/>
        <v>0.1846455756</v>
      </c>
      <c r="K202" s="63">
        <f t="shared" si="6"/>
        <v>0.05245004757</v>
      </c>
      <c r="L202" s="63">
        <f t="shared" si="8"/>
        <v>0.6102673528</v>
      </c>
      <c r="M202" s="63"/>
      <c r="N202" s="63"/>
      <c r="O202" s="63"/>
      <c r="P202" s="4"/>
      <c r="Q202" s="4"/>
      <c r="R202" s="4"/>
      <c r="S202" s="88">
        <v>25878.04991</v>
      </c>
      <c r="T202" s="63"/>
      <c r="U202" s="63"/>
      <c r="V202" s="63"/>
      <c r="W202" s="63"/>
      <c r="X202" s="63"/>
      <c r="Y202" s="63"/>
      <c r="Z202" s="63"/>
      <c r="AD202" s="63"/>
    </row>
    <row r="203">
      <c r="A203" s="96">
        <v>22.0</v>
      </c>
      <c r="B203" s="96" t="s">
        <v>70</v>
      </c>
      <c r="C203" s="97">
        <v>28.0</v>
      </c>
      <c r="D203" s="96" t="s">
        <v>71</v>
      </c>
      <c r="E203" s="62">
        <v>12284.0</v>
      </c>
      <c r="F203" s="62">
        <v>4696.0</v>
      </c>
      <c r="G203" s="62">
        <v>973.0</v>
      </c>
      <c r="H203" s="63">
        <f t="shared" si="3"/>
        <v>17953</v>
      </c>
      <c r="I203" s="63">
        <f t="shared" si="4"/>
        <v>0.6842310477</v>
      </c>
      <c r="J203" s="63">
        <f t="shared" si="5"/>
        <v>0.2615718821</v>
      </c>
      <c r="K203" s="63">
        <f t="shared" si="6"/>
        <v>0.05419707013</v>
      </c>
      <c r="L203" s="63">
        <f t="shared" si="8"/>
        <v>0.4468786808</v>
      </c>
      <c r="M203" s="63"/>
      <c r="N203" s="63"/>
      <c r="O203" s="63"/>
      <c r="P203" s="4"/>
      <c r="Q203" s="4"/>
      <c r="R203" s="4"/>
      <c r="S203" s="88">
        <v>32505.9664</v>
      </c>
      <c r="T203" s="63"/>
      <c r="U203" s="63"/>
      <c r="V203" s="63"/>
      <c r="W203" s="63"/>
      <c r="X203" s="63"/>
      <c r="Y203" s="63"/>
      <c r="Z203" s="63"/>
      <c r="AD203" s="63"/>
    </row>
    <row r="204">
      <c r="A204" s="96">
        <v>23.0</v>
      </c>
      <c r="B204" s="96" t="s">
        <v>70</v>
      </c>
      <c r="C204" s="97">
        <v>28.0</v>
      </c>
      <c r="D204" s="96" t="s">
        <v>71</v>
      </c>
      <c r="E204" s="62">
        <v>7255.0</v>
      </c>
      <c r="F204" s="62">
        <v>7557.0</v>
      </c>
      <c r="G204" s="62">
        <v>1955.0</v>
      </c>
      <c r="H204" s="63">
        <f t="shared" si="3"/>
        <v>16767</v>
      </c>
      <c r="I204" s="63">
        <f t="shared" si="4"/>
        <v>0.432695175</v>
      </c>
      <c r="J204" s="63">
        <f t="shared" si="5"/>
        <v>0.4507067454</v>
      </c>
      <c r="K204" s="63">
        <f t="shared" si="6"/>
        <v>0.1165980796</v>
      </c>
      <c r="L204" s="63">
        <f t="shared" si="8"/>
        <v>-0.02038887389</v>
      </c>
      <c r="M204" s="63"/>
      <c r="N204" s="63"/>
      <c r="O204" s="63"/>
      <c r="P204" s="4"/>
      <c r="Q204" s="4"/>
      <c r="R204" s="4"/>
      <c r="S204" s="88">
        <v>31647.57878</v>
      </c>
      <c r="T204" s="63"/>
      <c r="U204" s="63"/>
      <c r="V204" s="63"/>
      <c r="W204" s="63"/>
      <c r="X204" s="63"/>
      <c r="Y204" s="63"/>
      <c r="Z204" s="63"/>
      <c r="AD204" s="63"/>
    </row>
    <row r="205">
      <c r="A205" s="96">
        <v>24.0</v>
      </c>
      <c r="B205" s="96" t="s">
        <v>70</v>
      </c>
      <c r="C205" s="97">
        <v>28.0</v>
      </c>
      <c r="D205" s="96" t="s">
        <v>71</v>
      </c>
      <c r="E205" s="68">
        <v>17917.0</v>
      </c>
      <c r="F205" s="68">
        <v>0.0</v>
      </c>
      <c r="G205" s="68">
        <v>0.0</v>
      </c>
      <c r="H205" s="69">
        <f t="shared" si="3"/>
        <v>17917</v>
      </c>
      <c r="I205" s="69">
        <f t="shared" si="4"/>
        <v>1</v>
      </c>
      <c r="J205" s="69">
        <f t="shared" si="5"/>
        <v>0</v>
      </c>
      <c r="K205" s="69">
        <f t="shared" si="6"/>
        <v>0</v>
      </c>
      <c r="L205" s="69">
        <f t="shared" si="8"/>
        <v>1</v>
      </c>
      <c r="M205" s="63"/>
      <c r="N205" s="63"/>
      <c r="O205" s="63"/>
      <c r="P205" s="4"/>
      <c r="Q205" s="4"/>
      <c r="R205" s="4"/>
      <c r="S205" s="68">
        <v>29879.13744</v>
      </c>
      <c r="T205" s="63"/>
      <c r="U205" s="63"/>
      <c r="V205" s="63"/>
      <c r="W205" s="63"/>
      <c r="X205" s="63"/>
      <c r="Y205" s="63"/>
      <c r="Z205" s="63"/>
      <c r="AD205" s="63"/>
    </row>
    <row r="206">
      <c r="A206" s="98">
        <v>25.0</v>
      </c>
      <c r="B206" s="98" t="s">
        <v>70</v>
      </c>
      <c r="C206" s="99">
        <v>28.0</v>
      </c>
      <c r="D206" s="98" t="s">
        <v>71</v>
      </c>
      <c r="E206" s="91">
        <v>6633.0</v>
      </c>
      <c r="F206" s="91">
        <v>10566.0</v>
      </c>
      <c r="G206" s="91">
        <v>689.0</v>
      </c>
      <c r="H206" s="92">
        <f t="shared" si="3"/>
        <v>17888</v>
      </c>
      <c r="I206" s="92">
        <f t="shared" si="4"/>
        <v>0.3708072451</v>
      </c>
      <c r="J206" s="92">
        <f t="shared" si="5"/>
        <v>0.5906753131</v>
      </c>
      <c r="K206" s="92">
        <f t="shared" si="6"/>
        <v>0.03851744186</v>
      </c>
      <c r="L206" s="92">
        <f t="shared" si="8"/>
        <v>-0.2286760858</v>
      </c>
      <c r="M206" s="92"/>
      <c r="N206" s="92"/>
      <c r="O206" s="92"/>
      <c r="P206" s="93"/>
      <c r="Q206" s="93"/>
      <c r="R206" s="93"/>
      <c r="S206" s="94">
        <v>50161.38597</v>
      </c>
      <c r="T206" s="92"/>
      <c r="U206" s="92"/>
      <c r="V206" s="92"/>
      <c r="W206" s="92"/>
      <c r="X206" s="92"/>
      <c r="Y206" s="92"/>
      <c r="Z206" s="92"/>
      <c r="AA206" s="95"/>
      <c r="AB206" s="95"/>
      <c r="AC206" s="95"/>
      <c r="AD206" s="92"/>
      <c r="AE206" s="95"/>
      <c r="AF206" s="95"/>
      <c r="AG206" s="95"/>
      <c r="AH206" s="95"/>
      <c r="AI206" s="95"/>
      <c r="AJ206" s="95"/>
      <c r="AK206" s="95"/>
      <c r="AL206" s="95"/>
      <c r="AM206" s="95"/>
      <c r="AN206" s="95"/>
      <c r="AO206" s="95"/>
      <c r="AP206" s="95"/>
      <c r="AQ206" s="95"/>
      <c r="AR206" s="95"/>
      <c r="AS206" s="95"/>
      <c r="AT206" s="95"/>
      <c r="AU206" s="95"/>
      <c r="AV206" s="95"/>
      <c r="AW206" s="95"/>
      <c r="AX206" s="95"/>
      <c r="AY206" s="95"/>
      <c r="AZ206" s="95"/>
      <c r="BA206" s="95"/>
      <c r="BB206" s="95"/>
    </row>
    <row r="207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4"/>
      <c r="Q207" s="4"/>
      <c r="R207" s="4"/>
      <c r="S207" s="63"/>
      <c r="T207" s="63"/>
      <c r="U207" s="63"/>
      <c r="V207" s="63"/>
      <c r="W207" s="63"/>
      <c r="X207" s="63"/>
      <c r="Y207" s="63"/>
      <c r="Z207" s="63"/>
      <c r="AD207" s="63"/>
    </row>
    <row r="208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54" t="s">
        <v>47</v>
      </c>
      <c r="P208" s="4"/>
      <c r="Q208" s="4"/>
      <c r="R208" s="4"/>
      <c r="S208" s="63"/>
      <c r="T208" s="63"/>
      <c r="U208" s="63"/>
      <c r="V208" s="63"/>
      <c r="W208" s="63"/>
      <c r="X208" s="63"/>
      <c r="Y208" s="63"/>
      <c r="Z208" s="63"/>
      <c r="AD208" s="63"/>
    </row>
    <row r="209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2"/>
      <c r="N209" s="54" t="s">
        <v>64</v>
      </c>
      <c r="O209" s="100">
        <f>AVERAGE(L93:L150)</f>
        <v>0.2465601336</v>
      </c>
      <c r="P209" s="4"/>
      <c r="Q209" s="4"/>
      <c r="R209" s="4"/>
      <c r="S209" s="63"/>
      <c r="T209" s="63"/>
      <c r="U209" s="63"/>
      <c r="V209" s="63"/>
      <c r="W209" s="63"/>
      <c r="X209" s="63"/>
      <c r="Y209" s="63"/>
      <c r="Z209" s="63"/>
      <c r="AD209" s="63"/>
    </row>
    <row r="210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2"/>
      <c r="N210" s="54" t="s">
        <v>63</v>
      </c>
      <c r="O210" s="100">
        <f>AVERAGE(L3:L76,L9)</f>
        <v>-0.02240844061</v>
      </c>
      <c r="P210" s="4"/>
      <c r="Q210" s="4"/>
      <c r="R210" s="4"/>
      <c r="S210" s="63"/>
      <c r="T210" s="63"/>
      <c r="U210" s="63"/>
      <c r="V210" s="63"/>
      <c r="W210" s="63"/>
      <c r="X210" s="63"/>
      <c r="Y210" s="63"/>
      <c r="Z210" s="63"/>
      <c r="AD210" s="63"/>
    </row>
    <row r="21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4"/>
      <c r="Q211" s="4"/>
      <c r="R211" s="4"/>
      <c r="S211" s="63"/>
      <c r="T211" s="63"/>
      <c r="U211" s="63"/>
      <c r="V211" s="63"/>
      <c r="W211" s="63"/>
      <c r="X211" s="63"/>
      <c r="Y211" s="63"/>
      <c r="Z211" s="63"/>
      <c r="AD211" s="63"/>
    </row>
    <row r="21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4"/>
      <c r="Q212" s="4"/>
      <c r="R212" s="4"/>
      <c r="S212" s="63"/>
      <c r="T212" s="63"/>
      <c r="U212" s="63"/>
      <c r="V212" s="63"/>
      <c r="W212" s="63"/>
      <c r="X212" s="63"/>
      <c r="Y212" s="63"/>
      <c r="Z212" s="63"/>
      <c r="AD212" s="63"/>
    </row>
    <row r="213">
      <c r="A213" s="48" t="s">
        <v>72</v>
      </c>
      <c r="B213" s="49"/>
      <c r="C213" s="49"/>
      <c r="D213" s="49"/>
      <c r="E213" s="49"/>
      <c r="F213" s="49"/>
      <c r="G213" s="49"/>
      <c r="H213" s="50"/>
      <c r="I213" s="63"/>
      <c r="J213" s="54" t="s">
        <v>73</v>
      </c>
      <c r="K213" s="63"/>
      <c r="L213" s="63"/>
      <c r="M213" s="63"/>
      <c r="N213" s="63"/>
      <c r="O213" s="63"/>
      <c r="P213" s="4"/>
      <c r="Q213" s="4"/>
      <c r="R213" s="4"/>
      <c r="S213" s="63"/>
      <c r="T213" s="63"/>
      <c r="U213" s="63"/>
      <c r="V213" s="63"/>
      <c r="W213" s="63"/>
      <c r="X213" s="63"/>
      <c r="Y213" s="63"/>
      <c r="Z213" s="63"/>
      <c r="AD213" s="63"/>
    </row>
    <row r="214">
      <c r="A214" s="63"/>
      <c r="B214" s="63"/>
      <c r="C214" s="48" t="s">
        <v>74</v>
      </c>
      <c r="D214" s="50"/>
      <c r="E214" s="63"/>
      <c r="F214" s="63"/>
      <c r="G214" s="48" t="s">
        <v>75</v>
      </c>
      <c r="H214" s="50"/>
      <c r="I214" s="63"/>
      <c r="J214" s="62" t="s">
        <v>76</v>
      </c>
      <c r="K214" s="63"/>
      <c r="L214" s="63"/>
      <c r="M214" s="63"/>
      <c r="N214" s="63"/>
      <c r="O214" s="63"/>
      <c r="P214" s="4"/>
      <c r="Q214" s="4"/>
      <c r="R214" s="4"/>
      <c r="S214" s="63"/>
      <c r="T214" s="63"/>
      <c r="U214" s="63"/>
      <c r="V214" s="63"/>
      <c r="W214" s="63"/>
      <c r="X214" s="63"/>
      <c r="Y214" s="63"/>
      <c r="Z214" s="63"/>
      <c r="AD214" s="63"/>
    </row>
    <row r="215">
      <c r="A215" s="62"/>
      <c r="C215" s="101" t="s">
        <v>63</v>
      </c>
      <c r="D215" s="101" t="s">
        <v>64</v>
      </c>
      <c r="E215" s="63"/>
      <c r="G215" s="101" t="s">
        <v>63</v>
      </c>
      <c r="H215" s="101" t="s">
        <v>64</v>
      </c>
      <c r="I215" s="63"/>
      <c r="J215" s="63"/>
      <c r="K215" s="63"/>
      <c r="L215" s="63"/>
      <c r="M215" s="63"/>
      <c r="N215" s="63"/>
      <c r="O215" s="63"/>
      <c r="P215" s="4"/>
      <c r="Q215" s="4"/>
      <c r="R215" s="4"/>
      <c r="S215" s="63"/>
      <c r="T215" s="63"/>
      <c r="U215" s="63"/>
      <c r="V215" s="63"/>
      <c r="W215" s="63"/>
      <c r="X215" s="63"/>
      <c r="Y215" s="63"/>
      <c r="Z215" s="63"/>
      <c r="AD215" s="63"/>
    </row>
    <row r="216">
      <c r="A216" s="63"/>
      <c r="B216" s="54" t="s">
        <v>65</v>
      </c>
      <c r="C216" s="100" t="str">
        <f>AVERAGE(A224:A251)</f>
        <v>#DIV/0!</v>
      </c>
      <c r="D216" s="100" t="str">
        <f>AVERAGE(A257:A284)</f>
        <v>#DIV/0!</v>
      </c>
      <c r="E216" s="63"/>
      <c r="F216" s="54" t="s">
        <v>65</v>
      </c>
      <c r="G216" s="100" t="str">
        <f>AVERAGE(F224:F251)</f>
        <v>#DIV/0!</v>
      </c>
      <c r="H216" s="100" t="str">
        <f>AVERAGE(F257:F284)</f>
        <v>#DIV/0!</v>
      </c>
      <c r="I216" s="63"/>
      <c r="J216" s="63"/>
      <c r="K216" s="63"/>
      <c r="L216" s="63"/>
      <c r="M216" s="63"/>
      <c r="N216" s="63"/>
      <c r="O216" s="63"/>
      <c r="P216" s="4"/>
      <c r="Q216" s="4"/>
      <c r="R216" s="4"/>
      <c r="S216" s="63"/>
      <c r="T216" s="63"/>
      <c r="U216" s="63"/>
      <c r="V216" s="63"/>
      <c r="W216" s="63"/>
      <c r="X216" s="63"/>
      <c r="Y216" s="63"/>
      <c r="Z216" s="63"/>
      <c r="AD216" s="63"/>
    </row>
    <row r="217">
      <c r="A217" s="63"/>
      <c r="B217" s="54" t="s">
        <v>66</v>
      </c>
      <c r="C217" s="100" t="str">
        <f>AVERAGE(B224:B240)</f>
        <v>#DIV/0!</v>
      </c>
      <c r="D217" s="100" t="str">
        <f>AVERAGE(B257:B266)</f>
        <v>#DIV/0!</v>
      </c>
      <c r="E217" s="63"/>
      <c r="F217" s="54" t="s">
        <v>66</v>
      </c>
      <c r="G217" s="100" t="str">
        <f>AVERAGE(G224:G240)</f>
        <v>#DIV/0!</v>
      </c>
      <c r="H217" s="100" t="str">
        <f>AVERAGE(G257:G266)</f>
        <v>#DIV/0!</v>
      </c>
      <c r="I217" s="63"/>
      <c r="J217" s="63"/>
      <c r="K217" s="63"/>
      <c r="L217" s="63"/>
      <c r="M217" s="63"/>
      <c r="N217" s="63"/>
      <c r="O217" s="63"/>
      <c r="P217" s="4"/>
      <c r="Q217" s="4"/>
      <c r="R217" s="4"/>
      <c r="S217" s="63"/>
      <c r="T217" s="63"/>
      <c r="U217" s="63"/>
      <c r="V217" s="63"/>
      <c r="W217" s="63"/>
      <c r="X217" s="63"/>
      <c r="Y217" s="63"/>
      <c r="Z217" s="63"/>
      <c r="AD217" s="63"/>
    </row>
    <row r="218">
      <c r="A218" s="63"/>
      <c r="B218" s="54" t="s">
        <v>67</v>
      </c>
      <c r="C218" s="100" t="str">
        <f>AVERAGE(C224:C252)</f>
        <v>#DIV/0!</v>
      </c>
      <c r="D218" s="100" t="str">
        <f>AVERAGE(C257:C276)</f>
        <v>#DIV/0!</v>
      </c>
      <c r="E218" s="63"/>
      <c r="F218" s="54" t="s">
        <v>67</v>
      </c>
      <c r="G218" s="100" t="str">
        <f>AVERAGE(H224:H252)</f>
        <v>#DIV/0!</v>
      </c>
      <c r="H218" s="100" t="str">
        <f>AVERAGE(H257:H276)</f>
        <v>#DIV/0!</v>
      </c>
      <c r="I218" s="63"/>
      <c r="J218" s="63"/>
      <c r="K218" s="63"/>
      <c r="L218" s="63"/>
      <c r="M218" s="63"/>
      <c r="N218" s="63"/>
      <c r="O218" s="63"/>
      <c r="P218" s="4"/>
      <c r="Q218" s="4"/>
      <c r="R218" s="4"/>
      <c r="S218" s="63"/>
      <c r="T218" s="63"/>
      <c r="U218" s="63"/>
      <c r="V218" s="63"/>
      <c r="W218" s="63"/>
      <c r="X218" s="63"/>
      <c r="Y218" s="63"/>
      <c r="Z218" s="63"/>
      <c r="AD218" s="63"/>
    </row>
    <row r="219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4"/>
      <c r="Q219" s="4"/>
      <c r="R219" s="4"/>
      <c r="S219" s="63"/>
      <c r="T219" s="63"/>
      <c r="U219" s="63"/>
      <c r="V219" s="63"/>
      <c r="W219" s="63"/>
      <c r="X219" s="63"/>
      <c r="Y219" s="63"/>
      <c r="Z219" s="63"/>
      <c r="AD219" s="63"/>
    </row>
    <row r="220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4"/>
      <c r="Q220" s="4"/>
      <c r="R220" s="4"/>
      <c r="S220" s="63"/>
      <c r="T220" s="63"/>
      <c r="U220" s="63"/>
      <c r="V220" s="63"/>
      <c r="W220" s="63"/>
      <c r="X220" s="63"/>
      <c r="Y220" s="63"/>
      <c r="Z220" s="63"/>
      <c r="AD220" s="63"/>
    </row>
    <row r="221">
      <c r="A221" s="48" t="s">
        <v>30</v>
      </c>
      <c r="B221" s="49"/>
      <c r="C221" s="49"/>
      <c r="D221" s="49"/>
      <c r="E221" s="49"/>
      <c r="F221" s="49"/>
      <c r="G221" s="49"/>
      <c r="H221" s="50"/>
      <c r="I221" s="63"/>
      <c r="J221" s="63"/>
      <c r="K221" s="63"/>
      <c r="L221" s="63"/>
      <c r="M221" s="63"/>
      <c r="N221" s="63"/>
      <c r="O221" s="63"/>
      <c r="P221" s="4"/>
      <c r="Q221" s="4"/>
      <c r="R221" s="4"/>
      <c r="S221" s="63"/>
      <c r="T221" s="63"/>
      <c r="U221" s="63"/>
      <c r="V221" s="63"/>
      <c r="W221" s="63"/>
      <c r="X221" s="63"/>
      <c r="Y221" s="63"/>
      <c r="Z221" s="63"/>
      <c r="AD221" s="63"/>
    </row>
    <row r="222">
      <c r="A222" s="48" t="s">
        <v>74</v>
      </c>
      <c r="B222" s="49"/>
      <c r="C222" s="50"/>
      <c r="D222" s="102"/>
      <c r="E222" s="102"/>
      <c r="F222" s="48" t="s">
        <v>75</v>
      </c>
      <c r="G222" s="49"/>
      <c r="H222" s="50"/>
      <c r="I222" s="63"/>
      <c r="J222" s="62"/>
      <c r="K222" s="63"/>
      <c r="L222" s="63"/>
      <c r="M222" s="63"/>
      <c r="N222" s="63"/>
      <c r="O222" s="63"/>
      <c r="P222" s="4"/>
      <c r="Q222" s="4"/>
      <c r="R222" s="4"/>
      <c r="S222" s="63"/>
      <c r="T222" s="63"/>
      <c r="U222" s="63"/>
      <c r="V222" s="63"/>
      <c r="W222" s="63"/>
      <c r="X222" s="63"/>
      <c r="Y222" s="63"/>
      <c r="Z222" s="63"/>
      <c r="AD222" s="63"/>
    </row>
    <row r="223">
      <c r="A223" s="102" t="s">
        <v>77</v>
      </c>
      <c r="B223" s="102" t="s">
        <v>78</v>
      </c>
      <c r="C223" s="102" t="s">
        <v>79</v>
      </c>
      <c r="D223" s="63"/>
      <c r="E223" s="63"/>
      <c r="F223" s="102" t="s">
        <v>77</v>
      </c>
      <c r="G223" s="102" t="s">
        <v>78</v>
      </c>
      <c r="H223" s="102" t="s">
        <v>79</v>
      </c>
      <c r="I223" s="63"/>
      <c r="J223" s="63"/>
      <c r="K223" s="63"/>
      <c r="L223" s="63"/>
      <c r="M223" s="63"/>
      <c r="N223" s="63"/>
      <c r="O223" s="63"/>
      <c r="P223" s="4"/>
      <c r="Q223" s="4"/>
      <c r="R223" s="4"/>
      <c r="S223" s="63"/>
      <c r="T223" s="63"/>
      <c r="U223" s="63"/>
      <c r="V223" s="63"/>
      <c r="W223" s="63"/>
      <c r="X223" s="63"/>
      <c r="Y223" s="63"/>
      <c r="Z223" s="63"/>
      <c r="AD223" s="63"/>
    </row>
    <row r="224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4"/>
      <c r="Q224" s="4"/>
      <c r="R224" s="4"/>
      <c r="S224" s="63"/>
      <c r="T224" s="63"/>
      <c r="U224" s="63"/>
      <c r="V224" s="63"/>
      <c r="W224" s="63"/>
      <c r="X224" s="63"/>
      <c r="Y224" s="63"/>
      <c r="Z224" s="63"/>
      <c r="AD224" s="63"/>
    </row>
    <row r="225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4"/>
      <c r="Q225" s="4"/>
      <c r="R225" s="4"/>
      <c r="S225" s="63"/>
      <c r="T225" s="63"/>
      <c r="U225" s="63"/>
      <c r="V225" s="63"/>
      <c r="W225" s="63"/>
      <c r="X225" s="63"/>
      <c r="Y225" s="63"/>
      <c r="Z225" s="63"/>
      <c r="AD225" s="63"/>
    </row>
    <row r="226">
      <c r="A226" s="63"/>
      <c r="B226" s="63"/>
      <c r="C226" s="63"/>
      <c r="D226" s="63"/>
      <c r="E226" s="63"/>
      <c r="F226" s="63"/>
      <c r="G226" s="63"/>
      <c r="H226" s="63"/>
      <c r="P226" s="4"/>
      <c r="Q226" s="4"/>
      <c r="R226" s="4"/>
      <c r="S226" s="63"/>
    </row>
    <row r="227">
      <c r="A227" s="63"/>
      <c r="B227" s="63"/>
      <c r="C227" s="63"/>
      <c r="D227" s="63"/>
      <c r="E227" s="63"/>
      <c r="F227" s="63"/>
      <c r="G227" s="63"/>
      <c r="H227" s="63"/>
      <c r="P227" s="4"/>
      <c r="Q227" s="4"/>
      <c r="R227" s="4"/>
      <c r="S227" s="63"/>
    </row>
    <row r="228">
      <c r="A228" s="63"/>
      <c r="B228" s="63"/>
      <c r="C228" s="63"/>
      <c r="D228" s="63"/>
      <c r="E228" s="63"/>
      <c r="F228" s="63"/>
      <c r="G228" s="63"/>
      <c r="H228" s="63"/>
      <c r="P228" s="4"/>
      <c r="Q228" s="4"/>
      <c r="R228" s="4"/>
      <c r="S228" s="63"/>
    </row>
    <row r="229">
      <c r="A229" s="63"/>
      <c r="B229" s="63"/>
      <c r="C229" s="63"/>
      <c r="D229" s="63"/>
      <c r="E229" s="63"/>
      <c r="F229" s="63"/>
      <c r="G229" s="63"/>
      <c r="H229" s="63"/>
      <c r="P229" s="4"/>
      <c r="Q229" s="4"/>
      <c r="R229" s="4"/>
      <c r="S229" s="63"/>
    </row>
    <row r="230">
      <c r="A230" s="63"/>
      <c r="B230" s="63"/>
      <c r="C230" s="63"/>
      <c r="D230" s="63"/>
      <c r="E230" s="63"/>
      <c r="F230" s="63"/>
      <c r="G230" s="63"/>
      <c r="H230" s="63"/>
      <c r="P230" s="4"/>
      <c r="Q230" s="4"/>
      <c r="R230" s="4"/>
      <c r="S230" s="63"/>
    </row>
    <row r="231">
      <c r="A231" s="63"/>
      <c r="B231" s="63"/>
      <c r="C231" s="63"/>
      <c r="D231" s="63"/>
      <c r="E231" s="63"/>
      <c r="F231" s="63"/>
      <c r="G231" s="63"/>
      <c r="H231" s="63"/>
      <c r="P231" s="4"/>
      <c r="Q231" s="4"/>
      <c r="R231" s="4"/>
      <c r="S231" s="63"/>
    </row>
    <row r="232">
      <c r="A232" s="63"/>
      <c r="B232" s="63"/>
      <c r="C232" s="63"/>
      <c r="D232" s="63"/>
      <c r="E232" s="63"/>
      <c r="F232" s="63"/>
      <c r="G232" s="63"/>
      <c r="H232" s="63"/>
      <c r="P232" s="4"/>
      <c r="Q232" s="4"/>
      <c r="R232" s="4"/>
      <c r="S232" s="63"/>
    </row>
    <row r="233">
      <c r="A233" s="63"/>
      <c r="B233" s="63"/>
      <c r="C233" s="63"/>
      <c r="D233" s="63"/>
      <c r="E233" s="63"/>
      <c r="F233" s="63"/>
      <c r="G233" s="63"/>
      <c r="H233" s="63"/>
      <c r="P233" s="4"/>
      <c r="Q233" s="4"/>
      <c r="R233" s="4"/>
      <c r="S233" s="63"/>
    </row>
    <row r="234">
      <c r="A234" s="63"/>
      <c r="B234" s="63"/>
      <c r="C234" s="63"/>
      <c r="D234" s="63"/>
      <c r="E234" s="63"/>
      <c r="F234" s="63"/>
      <c r="G234" s="63"/>
      <c r="H234" s="63"/>
      <c r="P234" s="4"/>
      <c r="Q234" s="4"/>
      <c r="R234" s="4"/>
      <c r="S234" s="63"/>
    </row>
    <row r="235">
      <c r="A235" s="63"/>
      <c r="B235" s="63"/>
      <c r="C235" s="63"/>
      <c r="D235" s="63"/>
      <c r="E235" s="63"/>
      <c r="F235" s="63"/>
      <c r="G235" s="63"/>
      <c r="H235" s="63"/>
      <c r="P235" s="4"/>
      <c r="Q235" s="4"/>
      <c r="R235" s="4"/>
      <c r="S235" s="63"/>
    </row>
    <row r="236">
      <c r="A236" s="63"/>
      <c r="B236" s="63"/>
      <c r="C236" s="63"/>
      <c r="D236" s="63"/>
      <c r="E236" s="63"/>
      <c r="F236" s="63"/>
      <c r="G236" s="63"/>
      <c r="H236" s="63"/>
      <c r="P236" s="4"/>
      <c r="Q236" s="4"/>
      <c r="R236" s="4"/>
      <c r="S236" s="63"/>
    </row>
    <row r="237">
      <c r="A237" s="63"/>
      <c r="B237" s="63"/>
      <c r="C237" s="63"/>
      <c r="D237" s="63"/>
      <c r="E237" s="63"/>
      <c r="F237" s="63"/>
      <c r="G237" s="63"/>
      <c r="H237" s="63"/>
      <c r="P237" s="4"/>
      <c r="Q237" s="4"/>
      <c r="R237" s="4"/>
      <c r="S237" s="63"/>
    </row>
    <row r="238">
      <c r="A238" s="63"/>
      <c r="B238" s="63"/>
      <c r="C238" s="63"/>
      <c r="D238" s="63"/>
      <c r="E238" s="63"/>
      <c r="F238" s="63"/>
      <c r="G238" s="63"/>
      <c r="H238" s="63"/>
      <c r="P238" s="4"/>
      <c r="Q238" s="4"/>
      <c r="R238" s="4"/>
      <c r="S238" s="63"/>
    </row>
    <row r="239">
      <c r="A239" s="63"/>
      <c r="B239" s="63"/>
      <c r="C239" s="63"/>
      <c r="D239" s="63"/>
      <c r="E239" s="63"/>
      <c r="F239" s="63"/>
      <c r="G239" s="63"/>
      <c r="H239" s="63"/>
      <c r="P239" s="4"/>
      <c r="Q239" s="4"/>
      <c r="R239" s="4"/>
      <c r="S239" s="63"/>
    </row>
    <row r="240">
      <c r="A240" s="63"/>
      <c r="B240" s="63"/>
      <c r="C240" s="63"/>
      <c r="D240" s="63"/>
      <c r="E240" s="63"/>
      <c r="F240" s="63"/>
      <c r="G240" s="63"/>
      <c r="H240" s="63"/>
      <c r="P240" s="4"/>
      <c r="Q240" s="4"/>
      <c r="R240" s="4"/>
      <c r="S240" s="63"/>
    </row>
    <row r="241">
      <c r="A241" s="63"/>
      <c r="B241" s="63"/>
      <c r="C241" s="63"/>
      <c r="D241" s="63"/>
      <c r="E241" s="63"/>
      <c r="F241" s="63"/>
      <c r="G241" s="63"/>
      <c r="H241" s="63"/>
      <c r="P241" s="4"/>
      <c r="Q241" s="4"/>
      <c r="R241" s="4"/>
      <c r="S241" s="63"/>
    </row>
    <row r="242">
      <c r="A242" s="63"/>
      <c r="B242" s="63"/>
      <c r="C242" s="63"/>
      <c r="D242" s="63"/>
      <c r="E242" s="63"/>
      <c r="F242" s="63"/>
      <c r="G242" s="63"/>
      <c r="H242" s="63"/>
      <c r="P242" s="4"/>
      <c r="Q242" s="4"/>
      <c r="R242" s="4"/>
      <c r="S242" s="63"/>
    </row>
    <row r="243">
      <c r="A243" s="63"/>
      <c r="B243" s="63"/>
      <c r="C243" s="63"/>
      <c r="D243" s="63"/>
      <c r="E243" s="63"/>
      <c r="F243" s="63"/>
      <c r="G243" s="63"/>
      <c r="H243" s="63"/>
      <c r="P243" s="4"/>
      <c r="Q243" s="4"/>
      <c r="R243" s="4"/>
      <c r="S243" s="63"/>
    </row>
    <row r="244">
      <c r="A244" s="63"/>
      <c r="B244" s="63"/>
      <c r="C244" s="63"/>
      <c r="D244" s="63"/>
      <c r="E244" s="63"/>
      <c r="F244" s="63"/>
      <c r="G244" s="63"/>
      <c r="H244" s="63"/>
      <c r="P244" s="4"/>
      <c r="Q244" s="4"/>
      <c r="R244" s="4"/>
      <c r="S244" s="63"/>
    </row>
    <row r="245">
      <c r="A245" s="63"/>
      <c r="B245" s="63"/>
      <c r="C245" s="63"/>
      <c r="D245" s="63"/>
      <c r="E245" s="63"/>
      <c r="F245" s="63"/>
      <c r="G245" s="63"/>
      <c r="H245" s="63"/>
      <c r="P245" s="4"/>
      <c r="Q245" s="4"/>
      <c r="R245" s="4"/>
      <c r="S245" s="63"/>
    </row>
    <row r="246">
      <c r="A246" s="63"/>
      <c r="B246" s="63"/>
      <c r="C246" s="63"/>
      <c r="D246" s="63"/>
      <c r="E246" s="63"/>
      <c r="F246" s="63"/>
      <c r="G246" s="63"/>
      <c r="H246" s="63"/>
      <c r="P246" s="4"/>
      <c r="Q246" s="4"/>
      <c r="R246" s="4"/>
      <c r="S246" s="63"/>
    </row>
    <row r="247">
      <c r="A247" s="63"/>
      <c r="B247" s="63"/>
      <c r="C247" s="63"/>
      <c r="D247" s="63"/>
      <c r="E247" s="63"/>
      <c r="F247" s="63"/>
      <c r="G247" s="63"/>
      <c r="H247" s="63"/>
      <c r="P247" s="4"/>
      <c r="Q247" s="4"/>
      <c r="R247" s="4"/>
      <c r="S247" s="63"/>
    </row>
    <row r="248">
      <c r="A248" s="63"/>
      <c r="B248" s="63"/>
      <c r="C248" s="63"/>
      <c r="D248" s="63"/>
      <c r="E248" s="63"/>
      <c r="F248" s="63"/>
      <c r="G248" s="63"/>
      <c r="H248" s="63"/>
      <c r="P248" s="4"/>
      <c r="Q248" s="4"/>
      <c r="R248" s="4"/>
      <c r="S248" s="63"/>
    </row>
    <row r="249">
      <c r="A249" s="63"/>
      <c r="B249" s="63"/>
      <c r="C249" s="63"/>
      <c r="D249" s="63"/>
      <c r="E249" s="63"/>
      <c r="F249" s="63"/>
      <c r="G249" s="63"/>
      <c r="H249" s="63"/>
      <c r="P249" s="4"/>
      <c r="Q249" s="4"/>
      <c r="R249" s="4"/>
      <c r="S249" s="63"/>
    </row>
    <row r="250">
      <c r="A250" s="63"/>
      <c r="B250" s="63"/>
      <c r="C250" s="63"/>
      <c r="D250" s="63"/>
      <c r="E250" s="63"/>
      <c r="F250" s="63"/>
      <c r="G250" s="63"/>
      <c r="H250" s="63"/>
      <c r="P250" s="4"/>
      <c r="Q250" s="4"/>
      <c r="R250" s="4"/>
      <c r="S250" s="63"/>
    </row>
    <row r="251">
      <c r="A251" s="63"/>
      <c r="B251" s="63"/>
      <c r="C251" s="63"/>
      <c r="D251" s="63"/>
      <c r="E251" s="63"/>
      <c r="F251" s="63"/>
      <c r="G251" s="63"/>
      <c r="H251" s="63"/>
      <c r="P251" s="4"/>
      <c r="Q251" s="4"/>
      <c r="R251" s="4"/>
      <c r="S251" s="63"/>
    </row>
    <row r="252">
      <c r="A252" s="63"/>
      <c r="B252" s="63"/>
      <c r="C252" s="63"/>
      <c r="D252" s="63"/>
      <c r="E252" s="63"/>
      <c r="F252" s="63"/>
      <c r="G252" s="63"/>
      <c r="H252" s="63"/>
      <c r="P252" s="4"/>
      <c r="Q252" s="4"/>
      <c r="R252" s="4"/>
      <c r="S252" s="63"/>
    </row>
    <row r="253">
      <c r="A253" s="63"/>
      <c r="B253" s="63"/>
      <c r="C253" s="63"/>
      <c r="D253" s="63"/>
      <c r="E253" s="63"/>
      <c r="F253" s="63"/>
      <c r="G253" s="63"/>
      <c r="H253" s="63"/>
      <c r="P253" s="4"/>
      <c r="Q253" s="4"/>
      <c r="R253" s="4"/>
      <c r="S253" s="63"/>
    </row>
    <row r="254">
      <c r="A254" s="48" t="s">
        <v>31</v>
      </c>
      <c r="B254" s="49"/>
      <c r="C254" s="49"/>
      <c r="D254" s="49"/>
      <c r="E254" s="49"/>
      <c r="F254" s="49"/>
      <c r="G254" s="49"/>
      <c r="H254" s="50"/>
      <c r="P254" s="4"/>
      <c r="Q254" s="4"/>
      <c r="R254" s="4"/>
      <c r="S254" s="63"/>
    </row>
    <row r="255">
      <c r="A255" s="48" t="s">
        <v>74</v>
      </c>
      <c r="B255" s="49"/>
      <c r="C255" s="50"/>
      <c r="D255" s="102"/>
      <c r="E255" s="102"/>
      <c r="F255" s="48" t="s">
        <v>75</v>
      </c>
      <c r="G255" s="49"/>
      <c r="H255" s="50"/>
      <c r="P255" s="4"/>
      <c r="Q255" s="4"/>
      <c r="R255" s="4"/>
      <c r="S255" s="63"/>
    </row>
    <row r="256">
      <c r="A256" s="102" t="s">
        <v>77</v>
      </c>
      <c r="B256" s="102" t="s">
        <v>80</v>
      </c>
      <c r="C256" s="102" t="s">
        <v>81</v>
      </c>
      <c r="D256" s="63"/>
      <c r="E256" s="63"/>
      <c r="F256" s="102" t="s">
        <v>77</v>
      </c>
      <c r="G256" s="102" t="s">
        <v>80</v>
      </c>
      <c r="H256" s="102" t="s">
        <v>81</v>
      </c>
      <c r="P256" s="4"/>
      <c r="Q256" s="4"/>
      <c r="R256" s="4"/>
      <c r="S256" s="63"/>
    </row>
    <row r="257">
      <c r="A257" s="63"/>
      <c r="B257" s="63"/>
      <c r="C257" s="63"/>
      <c r="D257" s="63"/>
      <c r="E257" s="63"/>
      <c r="F257" s="63"/>
      <c r="G257" s="63"/>
      <c r="H257" s="63"/>
      <c r="P257" s="4"/>
      <c r="Q257" s="4"/>
      <c r="R257" s="4"/>
      <c r="S257" s="63"/>
    </row>
    <row r="258">
      <c r="A258" s="63"/>
      <c r="B258" s="63"/>
      <c r="C258" s="63"/>
      <c r="D258" s="63"/>
      <c r="E258" s="63"/>
      <c r="F258" s="63"/>
      <c r="G258" s="63"/>
      <c r="H258" s="63"/>
      <c r="P258" s="4"/>
      <c r="Q258" s="4"/>
      <c r="R258" s="4"/>
      <c r="S258" s="63"/>
    </row>
    <row r="259">
      <c r="A259" s="63"/>
      <c r="B259" s="63"/>
      <c r="C259" s="63"/>
      <c r="D259" s="63"/>
      <c r="E259" s="63"/>
      <c r="F259" s="63"/>
      <c r="G259" s="63"/>
      <c r="H259" s="63"/>
      <c r="P259" s="4"/>
      <c r="Q259" s="4"/>
      <c r="R259" s="4"/>
      <c r="S259" s="63"/>
    </row>
    <row r="260">
      <c r="A260" s="63"/>
      <c r="B260" s="63"/>
      <c r="C260" s="63"/>
      <c r="D260" s="63"/>
      <c r="E260" s="63"/>
      <c r="F260" s="63"/>
      <c r="G260" s="63"/>
      <c r="H260" s="63"/>
      <c r="P260" s="4"/>
      <c r="Q260" s="4"/>
      <c r="R260" s="4"/>
      <c r="S260" s="63"/>
    </row>
    <row r="261">
      <c r="A261" s="63"/>
      <c r="B261" s="63"/>
      <c r="C261" s="63"/>
      <c r="D261" s="63"/>
      <c r="E261" s="63"/>
      <c r="F261" s="63"/>
      <c r="G261" s="63"/>
      <c r="H261" s="63"/>
      <c r="P261" s="4"/>
      <c r="Q261" s="4"/>
      <c r="R261" s="4"/>
      <c r="S261" s="63"/>
    </row>
    <row r="262">
      <c r="A262" s="63"/>
      <c r="B262" s="63"/>
      <c r="C262" s="63"/>
      <c r="D262" s="63"/>
      <c r="E262" s="63"/>
      <c r="F262" s="63"/>
      <c r="G262" s="63"/>
      <c r="H262" s="63"/>
      <c r="P262" s="4"/>
      <c r="Q262" s="4"/>
      <c r="R262" s="4"/>
      <c r="S262" s="63"/>
    </row>
    <row r="263">
      <c r="A263" s="63"/>
      <c r="B263" s="63"/>
      <c r="C263" s="63"/>
      <c r="D263" s="63"/>
      <c r="E263" s="63"/>
      <c r="F263" s="63"/>
      <c r="G263" s="63"/>
      <c r="H263" s="63"/>
      <c r="P263" s="4"/>
      <c r="Q263" s="4"/>
      <c r="R263" s="4"/>
      <c r="S263" s="63"/>
    </row>
    <row r="264">
      <c r="A264" s="63"/>
      <c r="B264" s="63"/>
      <c r="C264" s="63"/>
      <c r="D264" s="63"/>
      <c r="E264" s="63"/>
      <c r="F264" s="63"/>
      <c r="G264" s="63"/>
      <c r="H264" s="63"/>
      <c r="P264" s="4"/>
      <c r="Q264" s="4"/>
      <c r="R264" s="4"/>
      <c r="S264" s="63"/>
    </row>
    <row r="265">
      <c r="A265" s="63"/>
      <c r="B265" s="63"/>
      <c r="C265" s="63"/>
      <c r="D265" s="63"/>
      <c r="E265" s="63"/>
      <c r="F265" s="63"/>
      <c r="G265" s="63"/>
      <c r="H265" s="63"/>
      <c r="P265" s="4"/>
      <c r="Q265" s="4"/>
      <c r="R265" s="4"/>
      <c r="S265" s="63"/>
    </row>
    <row r="266">
      <c r="A266" s="63"/>
      <c r="B266" s="63"/>
      <c r="C266" s="63"/>
      <c r="D266" s="63"/>
      <c r="E266" s="63"/>
      <c r="F266" s="63"/>
      <c r="G266" s="63"/>
      <c r="H266" s="63"/>
      <c r="P266" s="4"/>
      <c r="Q266" s="4"/>
      <c r="R266" s="4"/>
      <c r="S266" s="63"/>
    </row>
    <row r="267">
      <c r="A267" s="63"/>
      <c r="B267" s="63"/>
      <c r="C267" s="63"/>
      <c r="D267" s="63"/>
      <c r="E267" s="63"/>
      <c r="F267" s="63"/>
      <c r="G267" s="63"/>
      <c r="H267" s="63"/>
      <c r="P267" s="4"/>
      <c r="Q267" s="4"/>
      <c r="R267" s="4"/>
      <c r="S267" s="63"/>
    </row>
    <row r="268">
      <c r="A268" s="63"/>
      <c r="B268" s="63"/>
      <c r="C268" s="63"/>
      <c r="D268" s="63"/>
      <c r="E268" s="63"/>
      <c r="F268" s="63"/>
      <c r="G268" s="63"/>
      <c r="H268" s="63"/>
      <c r="P268" s="4"/>
      <c r="Q268" s="4"/>
      <c r="R268" s="4"/>
      <c r="S268" s="63"/>
    </row>
    <row r="269">
      <c r="A269" s="63"/>
      <c r="B269" s="63"/>
      <c r="C269" s="63"/>
      <c r="D269" s="63"/>
      <c r="E269" s="63"/>
      <c r="F269" s="63"/>
      <c r="G269" s="63"/>
      <c r="H269" s="63"/>
      <c r="P269" s="4"/>
      <c r="Q269" s="4"/>
      <c r="R269" s="4"/>
      <c r="S269" s="63"/>
    </row>
    <row r="270">
      <c r="A270" s="63"/>
      <c r="B270" s="63"/>
      <c r="C270" s="63"/>
      <c r="D270" s="63"/>
      <c r="E270" s="63"/>
      <c r="F270" s="63"/>
      <c r="G270" s="63"/>
      <c r="H270" s="63"/>
      <c r="P270" s="4"/>
      <c r="Q270" s="4"/>
      <c r="R270" s="4"/>
      <c r="S270" s="63"/>
    </row>
    <row r="271">
      <c r="A271" s="63"/>
      <c r="B271" s="63"/>
      <c r="C271" s="63"/>
      <c r="D271" s="63"/>
      <c r="E271" s="63"/>
      <c r="F271" s="63"/>
      <c r="G271" s="63"/>
      <c r="H271" s="63"/>
      <c r="P271" s="4"/>
      <c r="Q271" s="4"/>
      <c r="R271" s="4"/>
      <c r="S271" s="63"/>
    </row>
    <row r="272">
      <c r="A272" s="63"/>
      <c r="B272" s="63"/>
      <c r="C272" s="63"/>
      <c r="D272" s="63"/>
      <c r="E272" s="63"/>
      <c r="F272" s="63"/>
      <c r="G272" s="63"/>
      <c r="H272" s="63"/>
      <c r="P272" s="4"/>
      <c r="Q272" s="4"/>
      <c r="R272" s="4"/>
      <c r="S272" s="63"/>
    </row>
    <row r="273">
      <c r="A273" s="63"/>
      <c r="B273" s="63"/>
      <c r="C273" s="63"/>
      <c r="D273" s="63"/>
      <c r="E273" s="63"/>
      <c r="F273" s="63"/>
      <c r="G273" s="63"/>
      <c r="H273" s="63"/>
      <c r="P273" s="4"/>
      <c r="Q273" s="4"/>
      <c r="R273" s="4"/>
      <c r="S273" s="63"/>
    </row>
    <row r="274">
      <c r="A274" s="63"/>
      <c r="B274" s="63"/>
      <c r="C274" s="63"/>
      <c r="D274" s="63"/>
      <c r="E274" s="63"/>
      <c r="F274" s="63"/>
      <c r="G274" s="63"/>
      <c r="H274" s="63"/>
      <c r="P274" s="4"/>
      <c r="Q274" s="4"/>
      <c r="R274" s="4"/>
      <c r="S274" s="63"/>
    </row>
    <row r="275">
      <c r="A275" s="63"/>
      <c r="B275" s="63"/>
      <c r="C275" s="63"/>
      <c r="D275" s="63"/>
      <c r="E275" s="63"/>
      <c r="F275" s="63"/>
      <c r="G275" s="63"/>
      <c r="H275" s="63"/>
      <c r="P275" s="4"/>
      <c r="Q275" s="4"/>
      <c r="R275" s="4"/>
      <c r="S275" s="63"/>
    </row>
    <row r="276">
      <c r="A276" s="63"/>
      <c r="B276" s="63"/>
      <c r="C276" s="63"/>
      <c r="D276" s="63"/>
      <c r="E276" s="63"/>
      <c r="F276" s="63"/>
      <c r="G276" s="63"/>
      <c r="H276" s="63"/>
      <c r="P276" s="4"/>
      <c r="Q276" s="4"/>
      <c r="R276" s="4"/>
      <c r="S276" s="63"/>
    </row>
    <row r="277">
      <c r="A277" s="63"/>
      <c r="B277" s="63"/>
      <c r="C277" s="63"/>
      <c r="D277" s="63"/>
      <c r="E277" s="63"/>
      <c r="F277" s="63"/>
      <c r="G277" s="63"/>
      <c r="H277" s="63"/>
      <c r="P277" s="4"/>
      <c r="Q277" s="4"/>
      <c r="R277" s="4"/>
      <c r="S277" s="63"/>
    </row>
    <row r="278">
      <c r="A278" s="63"/>
      <c r="B278" s="63"/>
      <c r="C278" s="63"/>
      <c r="D278" s="63"/>
      <c r="E278" s="63"/>
      <c r="F278" s="63"/>
      <c r="G278" s="63"/>
      <c r="H278" s="63"/>
      <c r="P278" s="4"/>
      <c r="Q278" s="4"/>
      <c r="R278" s="4"/>
      <c r="S278" s="63"/>
    </row>
    <row r="279">
      <c r="A279" s="63"/>
      <c r="B279" s="63"/>
      <c r="C279" s="63"/>
      <c r="D279" s="63"/>
      <c r="E279" s="63"/>
      <c r="F279" s="63"/>
      <c r="G279" s="63"/>
      <c r="H279" s="63"/>
      <c r="P279" s="4"/>
      <c r="Q279" s="4"/>
      <c r="R279" s="4"/>
      <c r="S279" s="63"/>
    </row>
    <row r="280">
      <c r="A280" s="63"/>
      <c r="B280" s="63"/>
      <c r="C280" s="63"/>
      <c r="D280" s="63"/>
      <c r="E280" s="63"/>
      <c r="F280" s="63"/>
      <c r="G280" s="63"/>
      <c r="H280" s="63"/>
      <c r="P280" s="4"/>
      <c r="Q280" s="4"/>
      <c r="R280" s="4"/>
      <c r="S280" s="63"/>
    </row>
    <row r="281">
      <c r="A281" s="63"/>
      <c r="B281" s="63"/>
      <c r="C281" s="63"/>
      <c r="D281" s="63"/>
      <c r="E281" s="63"/>
      <c r="F281" s="63"/>
      <c r="G281" s="63"/>
      <c r="H281" s="63"/>
      <c r="P281" s="4"/>
      <c r="Q281" s="4"/>
      <c r="R281" s="4"/>
      <c r="S281" s="63"/>
    </row>
    <row r="282">
      <c r="A282" s="63"/>
      <c r="B282" s="63"/>
      <c r="C282" s="63"/>
      <c r="D282" s="63"/>
      <c r="E282" s="63"/>
      <c r="F282" s="63"/>
      <c r="G282" s="63"/>
      <c r="H282" s="63"/>
      <c r="P282" s="4"/>
      <c r="Q282" s="4"/>
      <c r="R282" s="4"/>
      <c r="S282" s="63"/>
    </row>
    <row r="283">
      <c r="A283" s="63"/>
      <c r="B283" s="63"/>
      <c r="C283" s="63"/>
      <c r="D283" s="63"/>
      <c r="E283" s="63"/>
      <c r="F283" s="63"/>
      <c r="G283" s="63"/>
      <c r="H283" s="63"/>
      <c r="P283" s="4"/>
      <c r="Q283" s="4"/>
      <c r="R283" s="4"/>
      <c r="S283" s="63"/>
    </row>
    <row r="284">
      <c r="A284" s="63"/>
      <c r="B284" s="63"/>
      <c r="C284" s="63"/>
      <c r="D284" s="63"/>
      <c r="E284" s="63"/>
      <c r="F284" s="63"/>
      <c r="G284" s="63"/>
      <c r="H284" s="63"/>
      <c r="P284" s="4"/>
      <c r="Q284" s="4"/>
      <c r="R284" s="4"/>
      <c r="S284" s="63"/>
    </row>
    <row r="285">
      <c r="A285" s="63"/>
      <c r="B285" s="63"/>
      <c r="C285" s="63"/>
      <c r="D285" s="63"/>
      <c r="E285" s="63"/>
      <c r="F285" s="63"/>
      <c r="G285" s="63"/>
      <c r="H285" s="63"/>
      <c r="P285" s="4"/>
      <c r="Q285" s="4"/>
      <c r="R285" s="4"/>
      <c r="S285" s="63"/>
    </row>
    <row r="286">
      <c r="P286" s="4"/>
      <c r="Q286" s="4"/>
      <c r="R286" s="4"/>
      <c r="S286" s="63"/>
    </row>
    <row r="287">
      <c r="P287" s="4"/>
      <c r="Q287" s="4"/>
      <c r="R287" s="4"/>
      <c r="S287" s="63"/>
    </row>
    <row r="288">
      <c r="P288" s="4"/>
      <c r="Q288" s="4"/>
      <c r="R288" s="4"/>
      <c r="S288" s="63"/>
    </row>
    <row r="289">
      <c r="P289" s="4"/>
      <c r="Q289" s="4"/>
      <c r="R289" s="4"/>
      <c r="S289" s="63"/>
    </row>
    <row r="290">
      <c r="P290" s="4"/>
      <c r="Q290" s="4"/>
      <c r="R290" s="4"/>
      <c r="S290" s="63"/>
    </row>
    <row r="291">
      <c r="P291" s="4"/>
      <c r="Q291" s="4"/>
      <c r="R291" s="4"/>
      <c r="S291" s="63"/>
    </row>
    <row r="292">
      <c r="P292" s="4"/>
      <c r="Q292" s="4"/>
      <c r="R292" s="4"/>
      <c r="S292" s="63"/>
    </row>
    <row r="293">
      <c r="P293" s="4"/>
      <c r="Q293" s="4"/>
      <c r="R293" s="4"/>
      <c r="S293" s="63"/>
    </row>
    <row r="294">
      <c r="P294" s="4"/>
      <c r="Q294" s="4"/>
      <c r="R294" s="4"/>
      <c r="S294" s="63"/>
    </row>
    <row r="295">
      <c r="P295" s="4"/>
      <c r="Q295" s="4"/>
      <c r="R295" s="4"/>
      <c r="S295" s="63"/>
    </row>
    <row r="296">
      <c r="P296" s="4"/>
      <c r="Q296" s="4"/>
      <c r="R296" s="4"/>
      <c r="S296" s="63"/>
    </row>
    <row r="297">
      <c r="P297" s="4"/>
      <c r="Q297" s="4"/>
      <c r="R297" s="4"/>
      <c r="S297" s="63"/>
    </row>
    <row r="298">
      <c r="P298" s="4"/>
      <c r="Q298" s="4"/>
      <c r="R298" s="4"/>
      <c r="S298" s="63"/>
    </row>
    <row r="299">
      <c r="P299" s="4"/>
      <c r="Q299" s="4"/>
      <c r="R299" s="4"/>
      <c r="S299" s="63"/>
    </row>
    <row r="300">
      <c r="P300" s="4"/>
      <c r="Q300" s="4"/>
      <c r="R300" s="4"/>
      <c r="S300" s="63"/>
    </row>
    <row r="301">
      <c r="P301" s="4"/>
      <c r="Q301" s="4"/>
      <c r="R301" s="4"/>
      <c r="S301" s="63"/>
    </row>
    <row r="302">
      <c r="P302" s="4"/>
      <c r="Q302" s="4"/>
      <c r="R302" s="4"/>
      <c r="S302" s="63"/>
    </row>
    <row r="303">
      <c r="P303" s="4"/>
      <c r="Q303" s="4"/>
      <c r="R303" s="4"/>
      <c r="S303" s="63"/>
    </row>
    <row r="304">
      <c r="P304" s="4"/>
      <c r="Q304" s="4"/>
      <c r="R304" s="4"/>
      <c r="S304" s="63"/>
    </row>
    <row r="305">
      <c r="P305" s="4"/>
      <c r="Q305" s="4"/>
      <c r="R305" s="4"/>
      <c r="S305" s="63"/>
    </row>
    <row r="306">
      <c r="P306" s="4"/>
      <c r="Q306" s="4"/>
      <c r="R306" s="4"/>
      <c r="S306" s="63"/>
    </row>
    <row r="307">
      <c r="P307" s="4"/>
      <c r="Q307" s="4"/>
      <c r="R307" s="4"/>
      <c r="S307" s="63"/>
    </row>
    <row r="308">
      <c r="P308" s="4"/>
      <c r="Q308" s="4"/>
      <c r="R308" s="4"/>
      <c r="S308" s="63"/>
    </row>
    <row r="309">
      <c r="P309" s="4"/>
      <c r="Q309" s="4"/>
      <c r="R309" s="4"/>
      <c r="S309" s="63"/>
    </row>
    <row r="310">
      <c r="P310" s="4"/>
      <c r="Q310" s="4"/>
      <c r="R310" s="4"/>
      <c r="S310" s="63"/>
    </row>
    <row r="311">
      <c r="P311" s="4"/>
      <c r="Q311" s="4"/>
      <c r="R311" s="4"/>
      <c r="S311" s="63"/>
    </row>
    <row r="312">
      <c r="P312" s="4"/>
      <c r="Q312" s="4"/>
      <c r="R312" s="4"/>
      <c r="S312" s="63"/>
    </row>
    <row r="313">
      <c r="P313" s="4"/>
      <c r="Q313" s="4"/>
      <c r="R313" s="4"/>
      <c r="S313" s="63"/>
    </row>
    <row r="314">
      <c r="P314" s="4"/>
      <c r="Q314" s="4"/>
      <c r="R314" s="4"/>
      <c r="S314" s="63"/>
    </row>
    <row r="315">
      <c r="P315" s="4"/>
      <c r="Q315" s="4"/>
      <c r="R315" s="4"/>
      <c r="S315" s="63"/>
    </row>
    <row r="316">
      <c r="P316" s="4"/>
      <c r="Q316" s="4"/>
      <c r="R316" s="4"/>
      <c r="S316" s="63"/>
    </row>
    <row r="317">
      <c r="P317" s="4"/>
      <c r="Q317" s="4"/>
      <c r="R317" s="4"/>
      <c r="S317" s="63"/>
    </row>
    <row r="318">
      <c r="P318" s="4"/>
      <c r="Q318" s="4"/>
      <c r="R318" s="4"/>
      <c r="S318" s="63"/>
    </row>
    <row r="319">
      <c r="P319" s="4"/>
      <c r="Q319" s="4"/>
      <c r="R319" s="4"/>
      <c r="S319" s="63"/>
    </row>
    <row r="320">
      <c r="P320" s="4"/>
      <c r="Q320" s="4"/>
      <c r="R320" s="4"/>
      <c r="S320" s="63"/>
    </row>
    <row r="321">
      <c r="P321" s="4"/>
      <c r="Q321" s="4"/>
      <c r="R321" s="4"/>
      <c r="S321" s="63"/>
    </row>
    <row r="322">
      <c r="P322" s="4"/>
      <c r="Q322" s="4"/>
      <c r="R322" s="4"/>
      <c r="S322" s="63"/>
    </row>
    <row r="323">
      <c r="P323" s="4"/>
      <c r="Q323" s="4"/>
      <c r="R323" s="4"/>
      <c r="S323" s="63"/>
    </row>
    <row r="324">
      <c r="P324" s="4"/>
      <c r="Q324" s="4"/>
      <c r="R324" s="4"/>
      <c r="S324" s="63"/>
    </row>
    <row r="325">
      <c r="P325" s="4"/>
      <c r="Q325" s="4"/>
      <c r="R325" s="4"/>
      <c r="S325" s="63"/>
    </row>
    <row r="326">
      <c r="P326" s="4"/>
      <c r="Q326" s="4"/>
      <c r="R326" s="4"/>
      <c r="S326" s="63"/>
    </row>
    <row r="327">
      <c r="P327" s="4"/>
      <c r="Q327" s="4"/>
      <c r="R327" s="4"/>
      <c r="S327" s="63"/>
    </row>
    <row r="328">
      <c r="P328" s="4"/>
      <c r="Q328" s="4"/>
      <c r="R328" s="4"/>
      <c r="S328" s="63"/>
    </row>
    <row r="329">
      <c r="P329" s="4"/>
      <c r="Q329" s="4"/>
      <c r="R329" s="4"/>
      <c r="S329" s="63"/>
    </row>
    <row r="330">
      <c r="P330" s="4"/>
      <c r="Q330" s="4"/>
      <c r="R330" s="4"/>
      <c r="S330" s="63"/>
    </row>
    <row r="331">
      <c r="P331" s="4"/>
      <c r="Q331" s="4"/>
      <c r="R331" s="4"/>
      <c r="S331" s="63"/>
    </row>
    <row r="332">
      <c r="P332" s="4"/>
      <c r="Q332" s="4"/>
      <c r="R332" s="4"/>
      <c r="S332" s="63"/>
    </row>
    <row r="333">
      <c r="P333" s="4"/>
      <c r="Q333" s="4"/>
      <c r="R333" s="4"/>
      <c r="S333" s="63"/>
    </row>
    <row r="334">
      <c r="P334" s="4"/>
      <c r="Q334" s="4"/>
      <c r="R334" s="4"/>
      <c r="S334" s="63"/>
    </row>
    <row r="335">
      <c r="P335" s="4"/>
      <c r="Q335" s="4"/>
      <c r="R335" s="4"/>
      <c r="S335" s="63"/>
    </row>
    <row r="336">
      <c r="P336" s="4"/>
      <c r="Q336" s="4"/>
      <c r="R336" s="4"/>
      <c r="S336" s="63"/>
    </row>
    <row r="337">
      <c r="P337" s="4"/>
      <c r="Q337" s="4"/>
      <c r="R337" s="4"/>
      <c r="S337" s="63"/>
    </row>
    <row r="338">
      <c r="P338" s="4"/>
      <c r="Q338" s="4"/>
      <c r="R338" s="4"/>
      <c r="S338" s="63"/>
    </row>
    <row r="339">
      <c r="P339" s="4"/>
      <c r="Q339" s="4"/>
      <c r="R339" s="4"/>
      <c r="S339" s="63"/>
    </row>
    <row r="340">
      <c r="P340" s="4"/>
      <c r="Q340" s="4"/>
      <c r="R340" s="4"/>
      <c r="S340" s="63"/>
    </row>
    <row r="341">
      <c r="P341" s="4"/>
      <c r="Q341" s="4"/>
      <c r="R341" s="4"/>
      <c r="S341" s="63"/>
    </row>
    <row r="342">
      <c r="P342" s="4"/>
      <c r="Q342" s="4"/>
      <c r="R342" s="4"/>
      <c r="S342" s="63"/>
    </row>
    <row r="343">
      <c r="P343" s="4"/>
      <c r="Q343" s="4"/>
      <c r="R343" s="4"/>
      <c r="S343" s="63"/>
    </row>
    <row r="344">
      <c r="P344" s="4"/>
      <c r="Q344" s="4"/>
      <c r="R344" s="4"/>
      <c r="S344" s="63"/>
    </row>
    <row r="345">
      <c r="P345" s="4"/>
      <c r="Q345" s="4"/>
      <c r="R345" s="4"/>
      <c r="S345" s="63"/>
    </row>
    <row r="346">
      <c r="P346" s="4"/>
      <c r="Q346" s="4"/>
      <c r="R346" s="4"/>
      <c r="S346" s="63"/>
    </row>
    <row r="347">
      <c r="P347" s="4"/>
      <c r="Q347" s="4"/>
      <c r="R347" s="4"/>
      <c r="S347" s="63"/>
    </row>
    <row r="348">
      <c r="P348" s="4"/>
      <c r="Q348" s="4"/>
      <c r="R348" s="4"/>
      <c r="S348" s="63"/>
    </row>
    <row r="349">
      <c r="P349" s="4"/>
      <c r="Q349" s="4"/>
      <c r="R349" s="4"/>
      <c r="S349" s="63"/>
    </row>
    <row r="350">
      <c r="P350" s="4"/>
      <c r="Q350" s="4"/>
      <c r="R350" s="4"/>
      <c r="S350" s="63"/>
    </row>
    <row r="351">
      <c r="P351" s="4"/>
      <c r="Q351" s="4"/>
      <c r="R351" s="4"/>
      <c r="S351" s="63"/>
    </row>
    <row r="352">
      <c r="P352" s="4"/>
      <c r="Q352" s="4"/>
      <c r="R352" s="4"/>
      <c r="S352" s="63"/>
    </row>
    <row r="353">
      <c r="P353" s="4"/>
      <c r="Q353" s="4"/>
      <c r="R353" s="4"/>
      <c r="S353" s="63"/>
    </row>
    <row r="354">
      <c r="P354" s="4"/>
      <c r="Q354" s="4"/>
      <c r="R354" s="4"/>
      <c r="S354" s="63"/>
    </row>
    <row r="355">
      <c r="P355" s="4"/>
      <c r="Q355" s="4"/>
      <c r="R355" s="4"/>
      <c r="S355" s="63"/>
    </row>
    <row r="356">
      <c r="P356" s="4"/>
      <c r="Q356" s="4"/>
      <c r="R356" s="4"/>
      <c r="S356" s="63"/>
    </row>
    <row r="357">
      <c r="P357" s="4"/>
      <c r="Q357" s="4"/>
      <c r="R357" s="4"/>
      <c r="S357" s="63"/>
    </row>
    <row r="358">
      <c r="P358" s="4"/>
      <c r="Q358" s="4"/>
      <c r="R358" s="4"/>
      <c r="S358" s="63"/>
    </row>
    <row r="359">
      <c r="P359" s="4"/>
      <c r="Q359" s="4"/>
      <c r="R359" s="4"/>
      <c r="S359" s="63"/>
    </row>
    <row r="360">
      <c r="P360" s="4"/>
      <c r="Q360" s="4"/>
      <c r="R360" s="4"/>
      <c r="S360" s="63"/>
    </row>
    <row r="361">
      <c r="P361" s="4"/>
      <c r="Q361" s="4"/>
      <c r="R361" s="4"/>
      <c r="S361" s="63"/>
    </row>
    <row r="362">
      <c r="P362" s="4"/>
      <c r="Q362" s="4"/>
      <c r="R362" s="4"/>
      <c r="S362" s="63"/>
    </row>
    <row r="363">
      <c r="P363" s="4"/>
      <c r="Q363" s="4"/>
      <c r="R363" s="4"/>
      <c r="S363" s="63"/>
    </row>
    <row r="364">
      <c r="P364" s="4"/>
      <c r="Q364" s="4"/>
      <c r="R364" s="4"/>
      <c r="S364" s="63"/>
    </row>
    <row r="365">
      <c r="P365" s="4"/>
      <c r="Q365" s="4"/>
      <c r="R365" s="4"/>
      <c r="S365" s="63"/>
    </row>
    <row r="366">
      <c r="P366" s="4"/>
      <c r="Q366" s="4"/>
      <c r="R366" s="4"/>
      <c r="S366" s="63"/>
    </row>
    <row r="367">
      <c r="P367" s="4"/>
      <c r="Q367" s="4"/>
      <c r="R367" s="4"/>
      <c r="S367" s="63"/>
    </row>
    <row r="368">
      <c r="P368" s="4"/>
      <c r="Q368" s="4"/>
      <c r="R368" s="4"/>
      <c r="S368" s="63"/>
    </row>
    <row r="369">
      <c r="P369" s="4"/>
      <c r="Q369" s="4"/>
      <c r="R369" s="4"/>
      <c r="S369" s="63"/>
    </row>
    <row r="370">
      <c r="P370" s="4"/>
      <c r="Q370" s="4"/>
      <c r="R370" s="4"/>
      <c r="S370" s="63"/>
    </row>
    <row r="371">
      <c r="P371" s="4"/>
      <c r="Q371" s="4"/>
      <c r="R371" s="4"/>
      <c r="S371" s="63"/>
    </row>
    <row r="372">
      <c r="P372" s="4"/>
      <c r="Q372" s="4"/>
      <c r="R372" s="4"/>
      <c r="S372" s="63"/>
    </row>
    <row r="373">
      <c r="P373" s="4"/>
      <c r="Q373" s="4"/>
      <c r="R373" s="4"/>
      <c r="S373" s="63"/>
    </row>
    <row r="374">
      <c r="P374" s="4"/>
      <c r="Q374" s="4"/>
      <c r="R374" s="4"/>
      <c r="S374" s="63"/>
    </row>
    <row r="375">
      <c r="P375" s="4"/>
      <c r="Q375" s="4"/>
      <c r="R375" s="4"/>
      <c r="S375" s="63"/>
    </row>
    <row r="376">
      <c r="P376" s="4"/>
      <c r="Q376" s="4"/>
      <c r="R376" s="4"/>
      <c r="S376" s="63"/>
    </row>
    <row r="377">
      <c r="P377" s="4"/>
      <c r="Q377" s="4"/>
      <c r="R377" s="4"/>
      <c r="S377" s="63"/>
    </row>
    <row r="378">
      <c r="P378" s="4"/>
      <c r="Q378" s="4"/>
      <c r="R378" s="4"/>
      <c r="S378" s="63"/>
    </row>
    <row r="379">
      <c r="P379" s="4"/>
      <c r="Q379" s="4"/>
      <c r="R379" s="4"/>
      <c r="S379" s="63"/>
    </row>
    <row r="380">
      <c r="P380" s="4"/>
      <c r="Q380" s="4"/>
      <c r="R380" s="4"/>
      <c r="S380" s="63"/>
    </row>
    <row r="381">
      <c r="P381" s="4"/>
      <c r="Q381" s="4"/>
      <c r="R381" s="4"/>
      <c r="S381" s="63"/>
    </row>
    <row r="382">
      <c r="P382" s="4"/>
      <c r="Q382" s="4"/>
      <c r="R382" s="4"/>
      <c r="S382" s="63"/>
    </row>
    <row r="383">
      <c r="P383" s="4"/>
      <c r="Q383" s="4"/>
      <c r="R383" s="4"/>
      <c r="S383" s="63"/>
    </row>
    <row r="384">
      <c r="P384" s="4"/>
      <c r="Q384" s="4"/>
      <c r="R384" s="4"/>
      <c r="S384" s="63"/>
    </row>
    <row r="385">
      <c r="P385" s="4"/>
      <c r="Q385" s="4"/>
      <c r="R385" s="4"/>
      <c r="S385" s="63"/>
    </row>
    <row r="386">
      <c r="P386" s="4"/>
      <c r="Q386" s="4"/>
      <c r="R386" s="4"/>
      <c r="S386" s="63"/>
    </row>
    <row r="387">
      <c r="P387" s="4"/>
      <c r="Q387" s="4"/>
      <c r="R387" s="4"/>
      <c r="S387" s="63"/>
    </row>
    <row r="388">
      <c r="P388" s="4"/>
      <c r="Q388" s="4"/>
      <c r="R388" s="4"/>
      <c r="S388" s="63"/>
    </row>
    <row r="389">
      <c r="P389" s="4"/>
      <c r="Q389" s="4"/>
      <c r="R389" s="4"/>
      <c r="S389" s="63"/>
    </row>
    <row r="390">
      <c r="P390" s="4"/>
      <c r="Q390" s="4"/>
      <c r="R390" s="4"/>
      <c r="S390" s="63"/>
    </row>
    <row r="391">
      <c r="P391" s="4"/>
      <c r="Q391" s="4"/>
      <c r="R391" s="4"/>
      <c r="S391" s="63"/>
    </row>
    <row r="392">
      <c r="P392" s="4"/>
      <c r="Q392" s="4"/>
      <c r="R392" s="4"/>
      <c r="S392" s="63"/>
    </row>
    <row r="393">
      <c r="P393" s="4"/>
      <c r="Q393" s="4"/>
      <c r="R393" s="4"/>
      <c r="S393" s="63"/>
    </row>
    <row r="394">
      <c r="P394" s="4"/>
      <c r="Q394" s="4"/>
      <c r="R394" s="4"/>
      <c r="S394" s="63"/>
    </row>
    <row r="395">
      <c r="P395" s="4"/>
      <c r="Q395" s="4"/>
      <c r="R395" s="4"/>
      <c r="S395" s="63"/>
    </row>
    <row r="396">
      <c r="P396" s="4"/>
      <c r="Q396" s="4"/>
      <c r="R396" s="4"/>
      <c r="S396" s="63"/>
    </row>
    <row r="397">
      <c r="P397" s="4"/>
      <c r="Q397" s="4"/>
      <c r="R397" s="4"/>
      <c r="S397" s="63"/>
    </row>
    <row r="398">
      <c r="P398" s="4"/>
      <c r="Q398" s="4"/>
      <c r="R398" s="4"/>
      <c r="S398" s="63"/>
    </row>
    <row r="399">
      <c r="P399" s="4"/>
      <c r="Q399" s="4"/>
      <c r="R399" s="4"/>
      <c r="S399" s="63"/>
    </row>
    <row r="400">
      <c r="P400" s="4"/>
      <c r="Q400" s="4"/>
      <c r="R400" s="4"/>
      <c r="S400" s="63"/>
    </row>
    <row r="401">
      <c r="P401" s="4"/>
      <c r="Q401" s="4"/>
      <c r="R401" s="4"/>
      <c r="S401" s="63"/>
    </row>
    <row r="402">
      <c r="P402" s="4"/>
      <c r="Q402" s="4"/>
      <c r="R402" s="4"/>
      <c r="S402" s="63"/>
    </row>
    <row r="403">
      <c r="P403" s="4"/>
      <c r="Q403" s="4"/>
      <c r="R403" s="4"/>
      <c r="S403" s="63"/>
    </row>
    <row r="404">
      <c r="P404" s="4"/>
      <c r="Q404" s="4"/>
      <c r="R404" s="4"/>
      <c r="S404" s="63"/>
    </row>
    <row r="405">
      <c r="P405" s="4"/>
      <c r="Q405" s="4"/>
      <c r="R405" s="4"/>
      <c r="S405" s="63"/>
    </row>
    <row r="406">
      <c r="P406" s="4"/>
      <c r="Q406" s="4"/>
      <c r="R406" s="4"/>
      <c r="S406" s="63"/>
    </row>
    <row r="407">
      <c r="P407" s="4"/>
      <c r="Q407" s="4"/>
      <c r="R407" s="4"/>
      <c r="S407" s="63"/>
    </row>
    <row r="408">
      <c r="P408" s="4"/>
      <c r="Q408" s="4"/>
      <c r="R408" s="4"/>
      <c r="S408" s="63"/>
    </row>
    <row r="409">
      <c r="P409" s="4"/>
      <c r="Q409" s="4"/>
      <c r="R409" s="4"/>
      <c r="S409" s="63"/>
    </row>
    <row r="410">
      <c r="P410" s="4"/>
      <c r="Q410" s="4"/>
      <c r="R410" s="4"/>
      <c r="S410" s="63"/>
    </row>
    <row r="411">
      <c r="P411" s="4"/>
      <c r="Q411" s="4"/>
      <c r="R411" s="4"/>
      <c r="S411" s="63"/>
    </row>
    <row r="412">
      <c r="P412" s="4"/>
      <c r="Q412" s="4"/>
      <c r="R412" s="4"/>
      <c r="S412" s="63"/>
    </row>
    <row r="413">
      <c r="P413" s="4"/>
      <c r="Q413" s="4"/>
      <c r="R413" s="4"/>
      <c r="S413" s="63"/>
    </row>
    <row r="414">
      <c r="P414" s="4"/>
      <c r="Q414" s="4"/>
      <c r="R414" s="4"/>
      <c r="S414" s="63"/>
    </row>
    <row r="415">
      <c r="P415" s="4"/>
      <c r="Q415" s="4"/>
      <c r="R415" s="4"/>
      <c r="S415" s="63"/>
    </row>
    <row r="416">
      <c r="P416" s="4"/>
      <c r="Q416" s="4"/>
      <c r="R416" s="4"/>
      <c r="S416" s="63"/>
    </row>
    <row r="417">
      <c r="P417" s="4"/>
      <c r="Q417" s="4"/>
      <c r="R417" s="4"/>
      <c r="S417" s="63"/>
    </row>
    <row r="418">
      <c r="P418" s="4"/>
      <c r="Q418" s="4"/>
      <c r="R418" s="4"/>
      <c r="S418" s="63"/>
    </row>
    <row r="419">
      <c r="P419" s="4"/>
      <c r="Q419" s="4"/>
      <c r="R419" s="4"/>
      <c r="S419" s="63"/>
    </row>
    <row r="420">
      <c r="P420" s="4"/>
      <c r="Q420" s="4"/>
      <c r="R420" s="4"/>
      <c r="S420" s="63"/>
    </row>
    <row r="421">
      <c r="P421" s="4"/>
      <c r="Q421" s="4"/>
      <c r="R421" s="4"/>
      <c r="S421" s="63"/>
    </row>
    <row r="422">
      <c r="P422" s="4"/>
      <c r="Q422" s="4"/>
      <c r="R422" s="4"/>
      <c r="S422" s="63"/>
    </row>
    <row r="423">
      <c r="P423" s="4"/>
      <c r="Q423" s="4"/>
      <c r="R423" s="4"/>
      <c r="S423" s="63"/>
    </row>
    <row r="424">
      <c r="P424" s="4"/>
      <c r="Q424" s="4"/>
      <c r="R424" s="4"/>
      <c r="S424" s="63"/>
    </row>
    <row r="425">
      <c r="P425" s="4"/>
      <c r="Q425" s="4"/>
      <c r="R425" s="4"/>
      <c r="S425" s="63"/>
    </row>
    <row r="426">
      <c r="P426" s="4"/>
      <c r="Q426" s="4"/>
      <c r="R426" s="4"/>
      <c r="S426" s="63"/>
    </row>
    <row r="427">
      <c r="P427" s="4"/>
      <c r="Q427" s="4"/>
      <c r="R427" s="4"/>
      <c r="S427" s="63"/>
    </row>
    <row r="428">
      <c r="P428" s="4"/>
      <c r="Q428" s="4"/>
      <c r="R428" s="4"/>
      <c r="S428" s="63"/>
    </row>
    <row r="429">
      <c r="P429" s="4"/>
      <c r="Q429" s="4"/>
      <c r="R429" s="4"/>
      <c r="S429" s="63"/>
    </row>
    <row r="430">
      <c r="P430" s="4"/>
      <c r="Q430" s="4"/>
      <c r="R430" s="4"/>
      <c r="S430" s="63"/>
    </row>
    <row r="431">
      <c r="P431" s="4"/>
      <c r="Q431" s="4"/>
      <c r="R431" s="4"/>
      <c r="S431" s="63"/>
    </row>
    <row r="432">
      <c r="P432" s="4"/>
      <c r="Q432" s="4"/>
      <c r="R432" s="4"/>
      <c r="S432" s="63"/>
    </row>
    <row r="433">
      <c r="P433" s="4"/>
      <c r="Q433" s="4"/>
      <c r="R433" s="4"/>
      <c r="S433" s="63"/>
    </row>
    <row r="434">
      <c r="P434" s="4"/>
      <c r="Q434" s="4"/>
      <c r="R434" s="4"/>
      <c r="S434" s="63"/>
    </row>
    <row r="435">
      <c r="P435" s="4"/>
      <c r="Q435" s="4"/>
      <c r="R435" s="4"/>
      <c r="S435" s="63"/>
    </row>
    <row r="436">
      <c r="P436" s="4"/>
      <c r="Q436" s="4"/>
      <c r="R436" s="4"/>
      <c r="S436" s="63"/>
    </row>
    <row r="437">
      <c r="P437" s="4"/>
      <c r="Q437" s="4"/>
      <c r="R437" s="4"/>
      <c r="S437" s="63"/>
    </row>
    <row r="438">
      <c r="P438" s="4"/>
      <c r="Q438" s="4"/>
      <c r="R438" s="4"/>
      <c r="S438" s="63"/>
    </row>
    <row r="439">
      <c r="P439" s="4"/>
      <c r="Q439" s="4"/>
      <c r="R439" s="4"/>
      <c r="S439" s="63"/>
    </row>
    <row r="440">
      <c r="P440" s="4"/>
      <c r="Q440" s="4"/>
      <c r="R440" s="4"/>
      <c r="S440" s="63"/>
    </row>
    <row r="441">
      <c r="P441" s="4"/>
      <c r="Q441" s="4"/>
      <c r="R441" s="4"/>
      <c r="S441" s="63"/>
    </row>
    <row r="442">
      <c r="P442" s="4"/>
      <c r="Q442" s="4"/>
      <c r="R442" s="4"/>
      <c r="S442" s="63"/>
    </row>
    <row r="443">
      <c r="P443" s="4"/>
      <c r="Q443" s="4"/>
      <c r="R443" s="4"/>
      <c r="S443" s="63"/>
    </row>
    <row r="444">
      <c r="P444" s="4"/>
      <c r="Q444" s="4"/>
      <c r="R444" s="4"/>
      <c r="S444" s="63"/>
    </row>
    <row r="445">
      <c r="P445" s="4"/>
      <c r="Q445" s="4"/>
      <c r="R445" s="4"/>
      <c r="S445" s="63"/>
    </row>
    <row r="446">
      <c r="P446" s="4"/>
      <c r="Q446" s="4"/>
      <c r="R446" s="4"/>
      <c r="S446" s="63"/>
    </row>
    <row r="447">
      <c r="P447" s="4"/>
      <c r="Q447" s="4"/>
      <c r="R447" s="4"/>
      <c r="S447" s="63"/>
    </row>
    <row r="448">
      <c r="P448" s="4"/>
      <c r="Q448" s="4"/>
      <c r="R448" s="4"/>
      <c r="S448" s="63"/>
    </row>
    <row r="449">
      <c r="P449" s="4"/>
      <c r="Q449" s="4"/>
      <c r="R449" s="4"/>
      <c r="S449" s="63"/>
    </row>
    <row r="450">
      <c r="P450" s="4"/>
      <c r="Q450" s="4"/>
      <c r="R450" s="4"/>
      <c r="S450" s="63"/>
    </row>
    <row r="451">
      <c r="P451" s="4"/>
      <c r="Q451" s="4"/>
      <c r="R451" s="4"/>
      <c r="S451" s="63"/>
    </row>
    <row r="452">
      <c r="P452" s="4"/>
      <c r="Q452" s="4"/>
      <c r="R452" s="4"/>
      <c r="S452" s="63"/>
    </row>
    <row r="453">
      <c r="P453" s="4"/>
      <c r="Q453" s="4"/>
      <c r="R453" s="4"/>
      <c r="S453" s="63"/>
    </row>
    <row r="454">
      <c r="P454" s="4"/>
      <c r="Q454" s="4"/>
      <c r="R454" s="4"/>
      <c r="S454" s="63"/>
    </row>
    <row r="455">
      <c r="P455" s="4"/>
      <c r="Q455" s="4"/>
      <c r="R455" s="4"/>
      <c r="S455" s="63"/>
    </row>
    <row r="456">
      <c r="P456" s="4"/>
      <c r="Q456" s="4"/>
      <c r="R456" s="4"/>
      <c r="S456" s="63"/>
    </row>
    <row r="457">
      <c r="P457" s="4"/>
      <c r="Q457" s="4"/>
      <c r="R457" s="4"/>
      <c r="S457" s="63"/>
    </row>
    <row r="458">
      <c r="P458" s="4"/>
      <c r="Q458" s="4"/>
      <c r="R458" s="4"/>
      <c r="S458" s="63"/>
    </row>
    <row r="459">
      <c r="P459" s="4"/>
      <c r="Q459" s="4"/>
      <c r="R459" s="4"/>
      <c r="S459" s="63"/>
    </row>
    <row r="460">
      <c r="P460" s="4"/>
      <c r="Q460" s="4"/>
      <c r="R460" s="4"/>
      <c r="S460" s="63"/>
    </row>
    <row r="461">
      <c r="P461" s="4"/>
      <c r="Q461" s="4"/>
      <c r="R461" s="4"/>
      <c r="S461" s="63"/>
    </row>
    <row r="462">
      <c r="P462" s="4"/>
      <c r="Q462" s="4"/>
      <c r="R462" s="4"/>
      <c r="S462" s="63"/>
    </row>
    <row r="463">
      <c r="P463" s="4"/>
      <c r="Q463" s="4"/>
      <c r="R463" s="4"/>
      <c r="S463" s="63"/>
    </row>
    <row r="464">
      <c r="P464" s="4"/>
      <c r="Q464" s="4"/>
      <c r="R464" s="4"/>
      <c r="S464" s="63"/>
    </row>
    <row r="465">
      <c r="P465" s="4"/>
      <c r="Q465" s="4"/>
      <c r="R465" s="4"/>
      <c r="S465" s="63"/>
    </row>
    <row r="466">
      <c r="P466" s="4"/>
      <c r="Q466" s="4"/>
      <c r="R466" s="4"/>
      <c r="S466" s="63"/>
    </row>
    <row r="467">
      <c r="P467" s="4"/>
      <c r="Q467" s="4"/>
      <c r="R467" s="4"/>
      <c r="S467" s="63"/>
    </row>
    <row r="468">
      <c r="P468" s="4"/>
      <c r="Q468" s="4"/>
      <c r="R468" s="4"/>
      <c r="S468" s="63"/>
    </row>
    <row r="469">
      <c r="P469" s="4"/>
      <c r="Q469" s="4"/>
      <c r="R469" s="4"/>
      <c r="S469" s="63"/>
    </row>
    <row r="470">
      <c r="P470" s="4"/>
      <c r="Q470" s="4"/>
      <c r="R470" s="4"/>
      <c r="S470" s="63"/>
    </row>
    <row r="471">
      <c r="P471" s="4"/>
      <c r="Q471" s="4"/>
      <c r="R471" s="4"/>
      <c r="S471" s="63"/>
    </row>
    <row r="472">
      <c r="P472" s="4"/>
      <c r="Q472" s="4"/>
      <c r="R472" s="4"/>
      <c r="S472" s="63"/>
    </row>
    <row r="473">
      <c r="P473" s="4"/>
      <c r="Q473" s="4"/>
      <c r="R473" s="4"/>
      <c r="S473" s="63"/>
    </row>
    <row r="474">
      <c r="P474" s="4"/>
      <c r="Q474" s="4"/>
      <c r="R474" s="4"/>
      <c r="S474" s="63"/>
    </row>
    <row r="475">
      <c r="P475" s="4"/>
      <c r="Q475" s="4"/>
      <c r="R475" s="4"/>
      <c r="S475" s="63"/>
    </row>
    <row r="476">
      <c r="P476" s="4"/>
      <c r="Q476" s="4"/>
      <c r="R476" s="4"/>
      <c r="S476" s="63"/>
    </row>
    <row r="477">
      <c r="P477" s="4"/>
      <c r="Q477" s="4"/>
      <c r="R477" s="4"/>
      <c r="S477" s="63"/>
    </row>
    <row r="478">
      <c r="P478" s="4"/>
      <c r="Q478" s="4"/>
      <c r="R478" s="4"/>
      <c r="S478" s="63"/>
    </row>
    <row r="479">
      <c r="P479" s="4"/>
      <c r="Q479" s="4"/>
      <c r="R479" s="4"/>
      <c r="S479" s="63"/>
    </row>
    <row r="480">
      <c r="P480" s="4"/>
      <c r="Q480" s="4"/>
      <c r="R480" s="4"/>
      <c r="S480" s="63"/>
    </row>
    <row r="481">
      <c r="P481" s="4"/>
      <c r="Q481" s="4"/>
      <c r="R481" s="4"/>
      <c r="S481" s="63"/>
    </row>
    <row r="482">
      <c r="P482" s="4"/>
      <c r="Q482" s="4"/>
      <c r="R482" s="4"/>
      <c r="S482" s="63"/>
    </row>
    <row r="483">
      <c r="P483" s="4"/>
      <c r="Q483" s="4"/>
      <c r="R483" s="4"/>
      <c r="S483" s="63"/>
    </row>
    <row r="484">
      <c r="P484" s="4"/>
      <c r="Q484" s="4"/>
      <c r="R484" s="4"/>
      <c r="S484" s="63"/>
    </row>
    <row r="485">
      <c r="P485" s="4"/>
      <c r="Q485" s="4"/>
      <c r="R485" s="4"/>
      <c r="S485" s="63"/>
    </row>
    <row r="486">
      <c r="P486" s="4"/>
      <c r="Q486" s="4"/>
      <c r="R486" s="4"/>
      <c r="S486" s="63"/>
    </row>
    <row r="487">
      <c r="P487" s="4"/>
      <c r="Q487" s="4"/>
      <c r="R487" s="4"/>
      <c r="S487" s="63"/>
    </row>
    <row r="488">
      <c r="P488" s="4"/>
      <c r="Q488" s="4"/>
      <c r="R488" s="4"/>
      <c r="S488" s="63"/>
    </row>
    <row r="489">
      <c r="P489" s="4"/>
      <c r="Q489" s="4"/>
      <c r="R489" s="4"/>
      <c r="S489" s="63"/>
    </row>
    <row r="490">
      <c r="P490" s="4"/>
      <c r="Q490" s="4"/>
      <c r="R490" s="4"/>
      <c r="S490" s="63"/>
    </row>
    <row r="491">
      <c r="P491" s="4"/>
      <c r="Q491" s="4"/>
      <c r="R491" s="4"/>
      <c r="S491" s="63"/>
    </row>
    <row r="492">
      <c r="P492" s="4"/>
      <c r="Q492" s="4"/>
      <c r="R492" s="4"/>
      <c r="S492" s="63"/>
    </row>
    <row r="493">
      <c r="P493" s="4"/>
      <c r="Q493" s="4"/>
      <c r="R493" s="4"/>
      <c r="S493" s="63"/>
    </row>
    <row r="494">
      <c r="P494" s="4"/>
      <c r="Q494" s="4"/>
      <c r="R494" s="4"/>
      <c r="S494" s="63"/>
    </row>
    <row r="495">
      <c r="P495" s="4"/>
      <c r="Q495" s="4"/>
      <c r="R495" s="4"/>
      <c r="S495" s="63"/>
    </row>
    <row r="496">
      <c r="P496" s="4"/>
      <c r="Q496" s="4"/>
      <c r="R496" s="4"/>
      <c r="S496" s="63"/>
    </row>
    <row r="497">
      <c r="P497" s="4"/>
      <c r="Q497" s="4"/>
      <c r="R497" s="4"/>
      <c r="S497" s="63"/>
    </row>
    <row r="498">
      <c r="P498" s="4"/>
      <c r="Q498" s="4"/>
      <c r="R498" s="4"/>
      <c r="S498" s="63"/>
    </row>
    <row r="499">
      <c r="P499" s="4"/>
      <c r="Q499" s="4"/>
      <c r="R499" s="4"/>
      <c r="S499" s="63"/>
    </row>
    <row r="500">
      <c r="P500" s="4"/>
      <c r="Q500" s="4"/>
      <c r="R500" s="4"/>
      <c r="S500" s="63"/>
    </row>
    <row r="501">
      <c r="P501" s="4"/>
      <c r="Q501" s="4"/>
      <c r="R501" s="4"/>
      <c r="S501" s="63"/>
    </row>
    <row r="502">
      <c r="P502" s="4"/>
      <c r="Q502" s="4"/>
      <c r="R502" s="4"/>
      <c r="S502" s="63"/>
    </row>
    <row r="503">
      <c r="P503" s="4"/>
      <c r="Q503" s="4"/>
      <c r="R503" s="4"/>
      <c r="S503" s="63"/>
    </row>
    <row r="504">
      <c r="P504" s="4"/>
      <c r="Q504" s="4"/>
      <c r="R504" s="4"/>
      <c r="S504" s="63"/>
    </row>
    <row r="505">
      <c r="P505" s="4"/>
      <c r="Q505" s="4"/>
      <c r="R505" s="4"/>
      <c r="S505" s="63"/>
    </row>
    <row r="506">
      <c r="P506" s="4"/>
      <c r="Q506" s="4"/>
      <c r="R506" s="4"/>
      <c r="S506" s="63"/>
    </row>
    <row r="507">
      <c r="P507" s="4"/>
      <c r="Q507" s="4"/>
      <c r="R507" s="4"/>
      <c r="S507" s="63"/>
    </row>
    <row r="508">
      <c r="P508" s="4"/>
      <c r="Q508" s="4"/>
      <c r="R508" s="4"/>
      <c r="S508" s="63"/>
    </row>
    <row r="509">
      <c r="P509" s="4"/>
      <c r="Q509" s="4"/>
      <c r="R509" s="4"/>
      <c r="S509" s="63"/>
    </row>
    <row r="510">
      <c r="P510" s="4"/>
      <c r="Q510" s="4"/>
      <c r="R510" s="4"/>
      <c r="S510" s="63"/>
    </row>
    <row r="511">
      <c r="P511" s="4"/>
      <c r="Q511" s="4"/>
      <c r="R511" s="4"/>
      <c r="S511" s="63"/>
    </row>
    <row r="512">
      <c r="P512" s="4"/>
      <c r="Q512" s="4"/>
      <c r="R512" s="4"/>
      <c r="S512" s="63"/>
    </row>
    <row r="513">
      <c r="P513" s="4"/>
      <c r="Q513" s="4"/>
      <c r="R513" s="4"/>
      <c r="S513" s="63"/>
    </row>
    <row r="514">
      <c r="P514" s="4"/>
      <c r="Q514" s="4"/>
      <c r="R514" s="4"/>
      <c r="S514" s="63"/>
    </row>
    <row r="515">
      <c r="P515" s="4"/>
      <c r="Q515" s="4"/>
      <c r="R515" s="4"/>
      <c r="S515" s="63"/>
    </row>
    <row r="516">
      <c r="P516" s="4"/>
      <c r="Q516" s="4"/>
      <c r="R516" s="4"/>
      <c r="S516" s="63"/>
    </row>
    <row r="517">
      <c r="P517" s="4"/>
      <c r="Q517" s="4"/>
      <c r="R517" s="4"/>
      <c r="S517" s="63"/>
    </row>
    <row r="518">
      <c r="P518" s="4"/>
      <c r="Q518" s="4"/>
      <c r="R518" s="4"/>
      <c r="S518" s="63"/>
    </row>
    <row r="519">
      <c r="P519" s="4"/>
      <c r="Q519" s="4"/>
      <c r="R519" s="4"/>
      <c r="S519" s="63"/>
    </row>
    <row r="520">
      <c r="P520" s="4"/>
      <c r="Q520" s="4"/>
      <c r="R520" s="4"/>
      <c r="S520" s="63"/>
    </row>
    <row r="521">
      <c r="P521" s="4"/>
      <c r="Q521" s="4"/>
      <c r="R521" s="4"/>
      <c r="S521" s="63"/>
    </row>
    <row r="522">
      <c r="P522" s="4"/>
      <c r="Q522" s="4"/>
      <c r="R522" s="4"/>
      <c r="S522" s="63"/>
    </row>
    <row r="523">
      <c r="P523" s="4"/>
      <c r="Q523" s="4"/>
      <c r="R523" s="4"/>
      <c r="S523" s="63"/>
    </row>
    <row r="524">
      <c r="P524" s="4"/>
      <c r="Q524" s="4"/>
      <c r="R524" s="4"/>
      <c r="S524" s="63"/>
    </row>
    <row r="525">
      <c r="P525" s="4"/>
      <c r="Q525" s="4"/>
      <c r="R525" s="4"/>
      <c r="S525" s="63"/>
    </row>
    <row r="526">
      <c r="P526" s="4"/>
      <c r="Q526" s="4"/>
      <c r="R526" s="4"/>
      <c r="S526" s="63"/>
    </row>
    <row r="527">
      <c r="P527" s="4"/>
      <c r="Q527" s="4"/>
      <c r="R527" s="4"/>
      <c r="S527" s="63"/>
    </row>
    <row r="528">
      <c r="P528" s="4"/>
      <c r="Q528" s="4"/>
      <c r="R528" s="4"/>
      <c r="S528" s="63"/>
    </row>
    <row r="529">
      <c r="P529" s="4"/>
      <c r="Q529" s="4"/>
      <c r="R529" s="4"/>
      <c r="S529" s="63"/>
    </row>
    <row r="530">
      <c r="P530" s="4"/>
      <c r="Q530" s="4"/>
      <c r="R530" s="4"/>
      <c r="S530" s="63"/>
    </row>
    <row r="531">
      <c r="P531" s="4"/>
      <c r="Q531" s="4"/>
      <c r="R531" s="4"/>
      <c r="S531" s="63"/>
    </row>
    <row r="532">
      <c r="P532" s="4"/>
      <c r="Q532" s="4"/>
      <c r="R532" s="4"/>
      <c r="S532" s="63"/>
    </row>
    <row r="533">
      <c r="P533" s="4"/>
      <c r="Q533" s="4"/>
      <c r="R533" s="4"/>
      <c r="S533" s="63"/>
    </row>
    <row r="534">
      <c r="P534" s="4"/>
      <c r="Q534" s="4"/>
      <c r="R534" s="4"/>
      <c r="S534" s="63"/>
    </row>
    <row r="535">
      <c r="P535" s="4"/>
      <c r="Q535" s="4"/>
      <c r="R535" s="4"/>
      <c r="S535" s="63"/>
    </row>
    <row r="536">
      <c r="P536" s="4"/>
      <c r="Q536" s="4"/>
      <c r="R536" s="4"/>
      <c r="S536" s="63"/>
    </row>
    <row r="537">
      <c r="P537" s="4"/>
      <c r="Q537" s="4"/>
      <c r="R537" s="4"/>
      <c r="S537" s="63"/>
    </row>
    <row r="538">
      <c r="P538" s="4"/>
      <c r="Q538" s="4"/>
      <c r="R538" s="4"/>
      <c r="S538" s="63"/>
    </row>
    <row r="539">
      <c r="P539" s="4"/>
      <c r="Q539" s="4"/>
      <c r="R539" s="4"/>
      <c r="S539" s="63"/>
    </row>
    <row r="540">
      <c r="P540" s="4"/>
      <c r="Q540" s="4"/>
      <c r="R540" s="4"/>
      <c r="S540" s="63"/>
    </row>
    <row r="541">
      <c r="P541" s="4"/>
      <c r="Q541" s="4"/>
      <c r="R541" s="4"/>
      <c r="S541" s="63"/>
    </row>
    <row r="542">
      <c r="P542" s="4"/>
      <c r="Q542" s="4"/>
      <c r="R542" s="4"/>
      <c r="S542" s="63"/>
    </row>
    <row r="543">
      <c r="P543" s="4"/>
      <c r="Q543" s="4"/>
      <c r="R543" s="4"/>
      <c r="S543" s="63"/>
    </row>
    <row r="544">
      <c r="P544" s="4"/>
      <c r="Q544" s="4"/>
      <c r="R544" s="4"/>
      <c r="S544" s="63"/>
    </row>
    <row r="545">
      <c r="P545" s="4"/>
      <c r="Q545" s="4"/>
      <c r="R545" s="4"/>
      <c r="S545" s="63"/>
    </row>
    <row r="546">
      <c r="P546" s="4"/>
      <c r="Q546" s="4"/>
      <c r="R546" s="4"/>
      <c r="S546" s="63"/>
    </row>
    <row r="547">
      <c r="P547" s="4"/>
      <c r="Q547" s="4"/>
      <c r="R547" s="4"/>
      <c r="S547" s="63"/>
    </row>
    <row r="548">
      <c r="P548" s="4"/>
      <c r="Q548" s="4"/>
      <c r="R548" s="4"/>
      <c r="S548" s="63"/>
    </row>
    <row r="549">
      <c r="P549" s="4"/>
      <c r="Q549" s="4"/>
      <c r="R549" s="4"/>
      <c r="S549" s="63"/>
    </row>
    <row r="550">
      <c r="P550" s="4"/>
      <c r="Q550" s="4"/>
      <c r="R550" s="4"/>
      <c r="S550" s="63"/>
    </row>
    <row r="551">
      <c r="P551" s="4"/>
      <c r="Q551" s="4"/>
      <c r="R551" s="4"/>
      <c r="S551" s="63"/>
    </row>
    <row r="552">
      <c r="P552" s="4"/>
      <c r="Q552" s="4"/>
      <c r="R552" s="4"/>
      <c r="S552" s="63"/>
    </row>
    <row r="553">
      <c r="P553" s="4"/>
      <c r="Q553" s="4"/>
      <c r="R553" s="4"/>
      <c r="S553" s="63"/>
    </row>
    <row r="554">
      <c r="P554" s="4"/>
      <c r="Q554" s="4"/>
      <c r="R554" s="4"/>
      <c r="S554" s="63"/>
    </row>
    <row r="555">
      <c r="P555" s="4"/>
      <c r="Q555" s="4"/>
      <c r="R555" s="4"/>
      <c r="S555" s="63"/>
    </row>
    <row r="556">
      <c r="P556" s="4"/>
      <c r="Q556" s="4"/>
      <c r="R556" s="4"/>
      <c r="S556" s="63"/>
    </row>
    <row r="557">
      <c r="P557" s="4"/>
      <c r="Q557" s="4"/>
      <c r="R557" s="4"/>
      <c r="S557" s="63"/>
    </row>
    <row r="558">
      <c r="P558" s="4"/>
      <c r="Q558" s="4"/>
      <c r="R558" s="4"/>
      <c r="S558" s="63"/>
    </row>
    <row r="559">
      <c r="P559" s="4"/>
      <c r="Q559" s="4"/>
      <c r="R559" s="4"/>
      <c r="S559" s="63"/>
    </row>
    <row r="560">
      <c r="P560" s="4"/>
      <c r="Q560" s="4"/>
      <c r="R560" s="4"/>
      <c r="S560" s="63"/>
    </row>
    <row r="561">
      <c r="P561" s="4"/>
      <c r="Q561" s="4"/>
      <c r="R561" s="4"/>
      <c r="S561" s="63"/>
    </row>
    <row r="562">
      <c r="P562" s="4"/>
      <c r="Q562" s="4"/>
      <c r="R562" s="4"/>
      <c r="S562" s="63"/>
    </row>
    <row r="563">
      <c r="P563" s="4"/>
      <c r="Q563" s="4"/>
      <c r="R563" s="4"/>
      <c r="S563" s="63"/>
    </row>
    <row r="564">
      <c r="P564" s="4"/>
      <c r="Q564" s="4"/>
      <c r="R564" s="4"/>
      <c r="S564" s="63"/>
    </row>
    <row r="565">
      <c r="P565" s="4"/>
      <c r="Q565" s="4"/>
      <c r="R565" s="4"/>
      <c r="S565" s="63"/>
    </row>
    <row r="566">
      <c r="P566" s="4"/>
      <c r="Q566" s="4"/>
      <c r="R566" s="4"/>
      <c r="S566" s="63"/>
    </row>
    <row r="567">
      <c r="P567" s="4"/>
      <c r="Q567" s="4"/>
      <c r="R567" s="4"/>
      <c r="S567" s="63"/>
    </row>
    <row r="568">
      <c r="P568" s="4"/>
      <c r="Q568" s="4"/>
      <c r="R568" s="4"/>
      <c r="S568" s="63"/>
    </row>
    <row r="569">
      <c r="P569" s="4"/>
      <c r="Q569" s="4"/>
      <c r="R569" s="4"/>
      <c r="S569" s="63"/>
    </row>
    <row r="570">
      <c r="P570" s="4"/>
      <c r="Q570" s="4"/>
      <c r="R570" s="4"/>
      <c r="S570" s="63"/>
    </row>
    <row r="571">
      <c r="P571" s="4"/>
      <c r="Q571" s="4"/>
      <c r="R571" s="4"/>
      <c r="S571" s="63"/>
    </row>
    <row r="572">
      <c r="P572" s="4"/>
      <c r="Q572" s="4"/>
      <c r="R572" s="4"/>
      <c r="S572" s="63"/>
    </row>
    <row r="573">
      <c r="P573" s="4"/>
      <c r="Q573" s="4"/>
      <c r="R573" s="4"/>
      <c r="S573" s="63"/>
    </row>
    <row r="574">
      <c r="P574" s="4"/>
      <c r="Q574" s="4"/>
      <c r="R574" s="4"/>
      <c r="S574" s="63"/>
    </row>
    <row r="575">
      <c r="P575" s="4"/>
      <c r="Q575" s="4"/>
      <c r="R575" s="4"/>
      <c r="S575" s="63"/>
    </row>
    <row r="576">
      <c r="P576" s="4"/>
      <c r="Q576" s="4"/>
      <c r="R576" s="4"/>
      <c r="S576" s="63"/>
    </row>
    <row r="577">
      <c r="P577" s="4"/>
      <c r="Q577" s="4"/>
      <c r="R577" s="4"/>
      <c r="S577" s="63"/>
    </row>
    <row r="578">
      <c r="P578" s="4"/>
      <c r="Q578" s="4"/>
      <c r="R578" s="4"/>
      <c r="S578" s="63"/>
    </row>
    <row r="579">
      <c r="P579" s="4"/>
      <c r="Q579" s="4"/>
      <c r="R579" s="4"/>
      <c r="S579" s="63"/>
    </row>
    <row r="580">
      <c r="P580" s="4"/>
      <c r="Q580" s="4"/>
      <c r="R580" s="4"/>
      <c r="S580" s="63"/>
    </row>
    <row r="581">
      <c r="P581" s="4"/>
      <c r="Q581" s="4"/>
      <c r="R581" s="4"/>
      <c r="S581" s="63"/>
    </row>
    <row r="582">
      <c r="P582" s="4"/>
      <c r="Q582" s="4"/>
      <c r="R582" s="4"/>
      <c r="S582" s="63"/>
    </row>
    <row r="583">
      <c r="P583" s="4"/>
      <c r="Q583" s="4"/>
      <c r="R583" s="4"/>
      <c r="S583" s="63"/>
    </row>
    <row r="584">
      <c r="P584" s="4"/>
      <c r="Q584" s="4"/>
      <c r="R584" s="4"/>
      <c r="S584" s="63"/>
    </row>
    <row r="585">
      <c r="P585" s="4"/>
      <c r="Q585" s="4"/>
      <c r="R585" s="4"/>
      <c r="S585" s="63"/>
    </row>
    <row r="586">
      <c r="P586" s="4"/>
      <c r="Q586" s="4"/>
      <c r="R586" s="4"/>
      <c r="S586" s="63"/>
    </row>
    <row r="587">
      <c r="P587" s="4"/>
      <c r="Q587" s="4"/>
      <c r="R587" s="4"/>
      <c r="S587" s="63"/>
    </row>
    <row r="588">
      <c r="P588" s="4"/>
      <c r="Q588" s="4"/>
      <c r="R588" s="4"/>
      <c r="S588" s="63"/>
    </row>
    <row r="589">
      <c r="P589" s="4"/>
      <c r="Q589" s="4"/>
      <c r="R589" s="4"/>
      <c r="S589" s="63"/>
    </row>
    <row r="590">
      <c r="P590" s="4"/>
      <c r="Q590" s="4"/>
      <c r="R590" s="4"/>
      <c r="S590" s="63"/>
    </row>
    <row r="591">
      <c r="P591" s="4"/>
      <c r="Q591" s="4"/>
      <c r="R591" s="4"/>
      <c r="S591" s="63"/>
    </row>
    <row r="592">
      <c r="P592" s="4"/>
      <c r="Q592" s="4"/>
      <c r="R592" s="4"/>
      <c r="S592" s="63"/>
    </row>
    <row r="593">
      <c r="P593" s="4"/>
      <c r="Q593" s="4"/>
      <c r="R593" s="4"/>
      <c r="S593" s="63"/>
    </row>
    <row r="594">
      <c r="P594" s="4"/>
      <c r="Q594" s="4"/>
      <c r="R594" s="4"/>
      <c r="S594" s="63"/>
    </row>
    <row r="595">
      <c r="P595" s="4"/>
      <c r="Q595" s="4"/>
      <c r="R595" s="4"/>
      <c r="S595" s="63"/>
    </row>
    <row r="596">
      <c r="P596" s="4"/>
      <c r="Q596" s="4"/>
      <c r="R596" s="4"/>
      <c r="S596" s="63"/>
    </row>
    <row r="597">
      <c r="P597" s="4"/>
      <c r="Q597" s="4"/>
      <c r="R597" s="4"/>
      <c r="S597" s="63"/>
    </row>
    <row r="598">
      <c r="P598" s="4"/>
      <c r="Q598" s="4"/>
      <c r="R598" s="4"/>
      <c r="S598" s="63"/>
    </row>
    <row r="599">
      <c r="P599" s="4"/>
      <c r="Q599" s="4"/>
      <c r="R599" s="4"/>
      <c r="S599" s="63"/>
    </row>
    <row r="600">
      <c r="P600" s="4"/>
      <c r="Q600" s="4"/>
      <c r="R600" s="4"/>
      <c r="S600" s="63"/>
    </row>
    <row r="601">
      <c r="P601" s="4"/>
      <c r="Q601" s="4"/>
      <c r="R601" s="4"/>
      <c r="S601" s="63"/>
    </row>
    <row r="602">
      <c r="P602" s="4"/>
      <c r="Q602" s="4"/>
      <c r="R602" s="4"/>
      <c r="S602" s="63"/>
    </row>
    <row r="603">
      <c r="P603" s="4"/>
      <c r="Q603" s="4"/>
      <c r="R603" s="4"/>
      <c r="S603" s="63"/>
    </row>
    <row r="604">
      <c r="P604" s="4"/>
      <c r="Q604" s="4"/>
      <c r="R604" s="4"/>
      <c r="S604" s="63"/>
    </row>
    <row r="605">
      <c r="P605" s="4"/>
      <c r="Q605" s="4"/>
      <c r="R605" s="4"/>
      <c r="S605" s="63"/>
    </row>
    <row r="606">
      <c r="P606" s="4"/>
      <c r="Q606" s="4"/>
      <c r="R606" s="4"/>
      <c r="S606" s="63"/>
    </row>
    <row r="607">
      <c r="P607" s="4"/>
      <c r="Q607" s="4"/>
      <c r="R607" s="4"/>
      <c r="S607" s="63"/>
    </row>
    <row r="608">
      <c r="P608" s="4"/>
      <c r="Q608" s="4"/>
      <c r="R608" s="4"/>
      <c r="S608" s="63"/>
    </row>
    <row r="609">
      <c r="P609" s="4"/>
      <c r="Q609" s="4"/>
      <c r="R609" s="4"/>
      <c r="S609" s="63"/>
    </row>
    <row r="610">
      <c r="P610" s="4"/>
      <c r="Q610" s="4"/>
      <c r="R610" s="4"/>
      <c r="S610" s="63"/>
    </row>
    <row r="611">
      <c r="P611" s="4"/>
      <c r="Q611" s="4"/>
      <c r="R611" s="4"/>
      <c r="S611" s="63"/>
    </row>
    <row r="612">
      <c r="P612" s="4"/>
      <c r="Q612" s="4"/>
      <c r="R612" s="4"/>
      <c r="S612" s="63"/>
    </row>
    <row r="613">
      <c r="P613" s="4"/>
      <c r="Q613" s="4"/>
      <c r="R613" s="4"/>
      <c r="S613" s="63"/>
    </row>
    <row r="614">
      <c r="P614" s="4"/>
      <c r="Q614" s="4"/>
      <c r="R614" s="4"/>
      <c r="S614" s="63"/>
    </row>
    <row r="615">
      <c r="P615" s="4"/>
      <c r="Q615" s="4"/>
      <c r="R615" s="4"/>
      <c r="S615" s="63"/>
    </row>
    <row r="616">
      <c r="P616" s="4"/>
      <c r="Q616" s="4"/>
      <c r="R616" s="4"/>
      <c r="S616" s="63"/>
    </row>
    <row r="617">
      <c r="P617" s="4"/>
      <c r="Q617" s="4"/>
      <c r="R617" s="4"/>
      <c r="S617" s="63"/>
    </row>
    <row r="618">
      <c r="P618" s="4"/>
      <c r="Q618" s="4"/>
      <c r="R618" s="4"/>
      <c r="S618" s="63"/>
    </row>
    <row r="619">
      <c r="P619" s="4"/>
      <c r="Q619" s="4"/>
      <c r="R619" s="4"/>
      <c r="S619" s="63"/>
    </row>
    <row r="620">
      <c r="P620" s="4"/>
      <c r="Q620" s="4"/>
      <c r="R620" s="4"/>
      <c r="S620" s="63"/>
    </row>
    <row r="621">
      <c r="P621" s="4"/>
      <c r="Q621" s="4"/>
      <c r="R621" s="4"/>
      <c r="S621" s="63"/>
    </row>
    <row r="622">
      <c r="P622" s="4"/>
      <c r="Q622" s="4"/>
      <c r="R622" s="4"/>
      <c r="S622" s="63"/>
    </row>
    <row r="623">
      <c r="P623" s="4"/>
      <c r="Q623" s="4"/>
      <c r="R623" s="4"/>
      <c r="S623" s="63"/>
    </row>
    <row r="624">
      <c r="P624" s="4"/>
      <c r="Q624" s="4"/>
      <c r="R624" s="4"/>
      <c r="S624" s="63"/>
    </row>
    <row r="625">
      <c r="P625" s="4"/>
      <c r="Q625" s="4"/>
      <c r="R625" s="4"/>
      <c r="S625" s="63"/>
    </row>
    <row r="626">
      <c r="P626" s="4"/>
      <c r="Q626" s="4"/>
      <c r="R626" s="4"/>
      <c r="S626" s="63"/>
    </row>
    <row r="627">
      <c r="P627" s="4"/>
      <c r="Q627" s="4"/>
      <c r="R627" s="4"/>
      <c r="S627" s="63"/>
    </row>
    <row r="628">
      <c r="P628" s="4"/>
      <c r="Q628" s="4"/>
      <c r="R628" s="4"/>
      <c r="S628" s="63"/>
    </row>
    <row r="629">
      <c r="P629" s="4"/>
      <c r="Q629" s="4"/>
      <c r="R629" s="4"/>
      <c r="S629" s="63"/>
    </row>
    <row r="630">
      <c r="P630" s="4"/>
      <c r="Q630" s="4"/>
      <c r="R630" s="4"/>
      <c r="S630" s="63"/>
    </row>
    <row r="631">
      <c r="P631" s="4"/>
      <c r="Q631" s="4"/>
      <c r="R631" s="4"/>
      <c r="S631" s="63"/>
    </row>
    <row r="632">
      <c r="P632" s="4"/>
      <c r="Q632" s="4"/>
      <c r="R632" s="4"/>
      <c r="S632" s="63"/>
    </row>
    <row r="633">
      <c r="P633" s="4"/>
      <c r="Q633" s="4"/>
      <c r="R633" s="4"/>
      <c r="S633" s="63"/>
    </row>
    <row r="634">
      <c r="P634" s="4"/>
      <c r="Q634" s="4"/>
      <c r="R634" s="4"/>
      <c r="S634" s="63"/>
    </row>
    <row r="635">
      <c r="P635" s="4"/>
      <c r="Q635" s="4"/>
      <c r="R635" s="4"/>
      <c r="S635" s="63"/>
    </row>
    <row r="636">
      <c r="P636" s="4"/>
      <c r="Q636" s="4"/>
      <c r="R636" s="4"/>
      <c r="S636" s="63"/>
    </row>
    <row r="637">
      <c r="P637" s="4"/>
      <c r="Q637" s="4"/>
      <c r="R637" s="4"/>
      <c r="S637" s="63"/>
    </row>
    <row r="638">
      <c r="P638" s="4"/>
      <c r="Q638" s="4"/>
      <c r="R638" s="4"/>
      <c r="S638" s="63"/>
    </row>
    <row r="639">
      <c r="P639" s="4"/>
      <c r="Q639" s="4"/>
      <c r="R639" s="4"/>
      <c r="S639" s="63"/>
    </row>
    <row r="640">
      <c r="P640" s="4"/>
      <c r="Q640" s="4"/>
      <c r="R640" s="4"/>
      <c r="S640" s="63"/>
    </row>
    <row r="641">
      <c r="P641" s="4"/>
      <c r="Q641" s="4"/>
      <c r="R641" s="4"/>
      <c r="S641" s="63"/>
    </row>
    <row r="642">
      <c r="P642" s="4"/>
      <c r="Q642" s="4"/>
      <c r="R642" s="4"/>
      <c r="S642" s="63"/>
    </row>
    <row r="643">
      <c r="P643" s="4"/>
      <c r="Q643" s="4"/>
      <c r="R643" s="4"/>
      <c r="S643" s="63"/>
    </row>
    <row r="644">
      <c r="P644" s="4"/>
      <c r="Q644" s="4"/>
      <c r="R644" s="4"/>
      <c r="S644" s="63"/>
    </row>
    <row r="645">
      <c r="P645" s="4"/>
      <c r="Q645" s="4"/>
      <c r="R645" s="4"/>
      <c r="S645" s="63"/>
    </row>
    <row r="646">
      <c r="P646" s="4"/>
      <c r="Q646" s="4"/>
      <c r="R646" s="4"/>
      <c r="S646" s="63"/>
    </row>
    <row r="647">
      <c r="P647" s="4"/>
      <c r="Q647" s="4"/>
      <c r="R647" s="4"/>
      <c r="S647" s="63"/>
    </row>
    <row r="648">
      <c r="P648" s="4"/>
      <c r="Q648" s="4"/>
      <c r="R648" s="4"/>
      <c r="S648" s="63"/>
    </row>
    <row r="649">
      <c r="P649" s="4"/>
      <c r="Q649" s="4"/>
      <c r="R649" s="4"/>
      <c r="S649" s="63"/>
    </row>
    <row r="650">
      <c r="P650" s="4"/>
      <c r="Q650" s="4"/>
      <c r="R650" s="4"/>
      <c r="S650" s="63"/>
    </row>
    <row r="651">
      <c r="P651" s="4"/>
      <c r="Q651" s="4"/>
      <c r="R651" s="4"/>
      <c r="S651" s="63"/>
    </row>
    <row r="652">
      <c r="P652" s="4"/>
      <c r="Q652" s="4"/>
      <c r="R652" s="4"/>
      <c r="S652" s="63"/>
    </row>
    <row r="653">
      <c r="P653" s="4"/>
      <c r="Q653" s="4"/>
      <c r="R653" s="4"/>
      <c r="S653" s="63"/>
    </row>
    <row r="654">
      <c r="P654" s="4"/>
      <c r="Q654" s="4"/>
      <c r="R654" s="4"/>
      <c r="S654" s="63"/>
    </row>
    <row r="655">
      <c r="P655" s="4"/>
      <c r="Q655" s="4"/>
      <c r="R655" s="4"/>
      <c r="S655" s="63"/>
    </row>
    <row r="656">
      <c r="P656" s="4"/>
      <c r="Q656" s="4"/>
      <c r="R656" s="4"/>
      <c r="S656" s="63"/>
    </row>
    <row r="657">
      <c r="P657" s="4"/>
      <c r="Q657" s="4"/>
      <c r="R657" s="4"/>
      <c r="S657" s="63"/>
    </row>
    <row r="658">
      <c r="P658" s="4"/>
      <c r="Q658" s="4"/>
      <c r="R658" s="4"/>
      <c r="S658" s="63"/>
    </row>
    <row r="659">
      <c r="P659" s="4"/>
      <c r="Q659" s="4"/>
      <c r="R659" s="4"/>
      <c r="S659" s="63"/>
    </row>
    <row r="660">
      <c r="P660" s="4"/>
      <c r="Q660" s="4"/>
      <c r="R660" s="4"/>
      <c r="S660" s="63"/>
    </row>
    <row r="661">
      <c r="P661" s="4"/>
      <c r="Q661" s="4"/>
      <c r="R661" s="4"/>
      <c r="S661" s="63"/>
    </row>
    <row r="662">
      <c r="P662" s="4"/>
      <c r="Q662" s="4"/>
      <c r="R662" s="4"/>
      <c r="S662" s="63"/>
    </row>
    <row r="663">
      <c r="P663" s="4"/>
      <c r="Q663" s="4"/>
      <c r="R663" s="4"/>
      <c r="S663" s="63"/>
    </row>
    <row r="664">
      <c r="P664" s="4"/>
      <c r="Q664" s="4"/>
      <c r="R664" s="4"/>
      <c r="S664" s="63"/>
    </row>
    <row r="665">
      <c r="P665" s="4"/>
      <c r="Q665" s="4"/>
      <c r="R665" s="4"/>
      <c r="S665" s="63"/>
    </row>
    <row r="666">
      <c r="P666" s="4"/>
      <c r="Q666" s="4"/>
      <c r="R666" s="4"/>
      <c r="S666" s="63"/>
    </row>
    <row r="667">
      <c r="P667" s="4"/>
      <c r="Q667" s="4"/>
      <c r="R667" s="4"/>
      <c r="S667" s="63"/>
    </row>
    <row r="668">
      <c r="P668" s="4"/>
      <c r="Q668" s="4"/>
      <c r="R668" s="4"/>
      <c r="S668" s="63"/>
    </row>
    <row r="669">
      <c r="P669" s="4"/>
      <c r="Q669" s="4"/>
      <c r="R669" s="4"/>
      <c r="S669" s="63"/>
    </row>
    <row r="670">
      <c r="P670" s="4"/>
      <c r="Q670" s="4"/>
      <c r="R670" s="4"/>
      <c r="S670" s="63"/>
    </row>
    <row r="671">
      <c r="P671" s="4"/>
      <c r="Q671" s="4"/>
      <c r="R671" s="4"/>
      <c r="S671" s="63"/>
    </row>
    <row r="672">
      <c r="P672" s="4"/>
      <c r="Q672" s="4"/>
      <c r="R672" s="4"/>
      <c r="S672" s="63"/>
    </row>
    <row r="673">
      <c r="P673" s="4"/>
      <c r="Q673" s="4"/>
      <c r="R673" s="4"/>
      <c r="S673" s="63"/>
    </row>
    <row r="674">
      <c r="P674" s="4"/>
      <c r="Q674" s="4"/>
      <c r="R674" s="4"/>
      <c r="S674" s="63"/>
    </row>
    <row r="675">
      <c r="P675" s="4"/>
      <c r="Q675" s="4"/>
      <c r="R675" s="4"/>
      <c r="S675" s="63"/>
    </row>
    <row r="676">
      <c r="P676" s="4"/>
      <c r="Q676" s="4"/>
      <c r="R676" s="4"/>
      <c r="S676" s="63"/>
    </row>
    <row r="677">
      <c r="P677" s="4"/>
      <c r="Q677" s="4"/>
      <c r="R677" s="4"/>
      <c r="S677" s="63"/>
    </row>
    <row r="678">
      <c r="P678" s="4"/>
      <c r="Q678" s="4"/>
      <c r="R678" s="4"/>
      <c r="S678" s="63"/>
    </row>
    <row r="679">
      <c r="P679" s="4"/>
      <c r="Q679" s="4"/>
      <c r="R679" s="4"/>
      <c r="S679" s="63"/>
    </row>
    <row r="680">
      <c r="P680" s="4"/>
      <c r="Q680" s="4"/>
      <c r="R680" s="4"/>
      <c r="S680" s="63"/>
    </row>
    <row r="681">
      <c r="P681" s="4"/>
      <c r="Q681" s="4"/>
      <c r="R681" s="4"/>
      <c r="S681" s="63"/>
    </row>
    <row r="682">
      <c r="P682" s="4"/>
      <c r="Q682" s="4"/>
      <c r="R682" s="4"/>
      <c r="S682" s="63"/>
    </row>
    <row r="683">
      <c r="P683" s="4"/>
      <c r="Q683" s="4"/>
      <c r="R683" s="4"/>
      <c r="S683" s="63"/>
    </row>
    <row r="684">
      <c r="P684" s="4"/>
      <c r="Q684" s="4"/>
      <c r="R684" s="4"/>
      <c r="S684" s="63"/>
    </row>
    <row r="685">
      <c r="P685" s="4"/>
      <c r="Q685" s="4"/>
      <c r="R685" s="4"/>
      <c r="S685" s="63"/>
    </row>
    <row r="686">
      <c r="P686" s="4"/>
      <c r="Q686" s="4"/>
      <c r="R686" s="4"/>
      <c r="S686" s="63"/>
    </row>
    <row r="687">
      <c r="P687" s="4"/>
      <c r="Q687" s="4"/>
      <c r="R687" s="4"/>
      <c r="S687" s="63"/>
    </row>
    <row r="688">
      <c r="P688" s="4"/>
      <c r="Q688" s="4"/>
      <c r="R688" s="4"/>
      <c r="S688" s="63"/>
    </row>
    <row r="689">
      <c r="P689" s="4"/>
      <c r="Q689" s="4"/>
      <c r="R689" s="4"/>
      <c r="S689" s="63"/>
    </row>
    <row r="690">
      <c r="P690" s="4"/>
      <c r="Q690" s="4"/>
      <c r="R690" s="4"/>
      <c r="S690" s="63"/>
    </row>
    <row r="691">
      <c r="P691" s="4"/>
      <c r="Q691" s="4"/>
      <c r="R691" s="4"/>
      <c r="S691" s="63"/>
    </row>
    <row r="692">
      <c r="P692" s="4"/>
      <c r="Q692" s="4"/>
      <c r="R692" s="4"/>
      <c r="S692" s="63"/>
    </row>
    <row r="693">
      <c r="P693" s="4"/>
      <c r="Q693" s="4"/>
      <c r="R693" s="4"/>
      <c r="S693" s="63"/>
    </row>
    <row r="694">
      <c r="P694" s="4"/>
      <c r="Q694" s="4"/>
      <c r="R694" s="4"/>
      <c r="S694" s="63"/>
    </row>
    <row r="695">
      <c r="P695" s="4"/>
      <c r="Q695" s="4"/>
      <c r="R695" s="4"/>
      <c r="S695" s="63"/>
    </row>
    <row r="696">
      <c r="P696" s="4"/>
      <c r="Q696" s="4"/>
      <c r="R696" s="4"/>
      <c r="S696" s="63"/>
    </row>
    <row r="697">
      <c r="P697" s="4"/>
      <c r="Q697" s="4"/>
      <c r="R697" s="4"/>
      <c r="S697" s="63"/>
    </row>
    <row r="698">
      <c r="P698" s="4"/>
      <c r="Q698" s="4"/>
      <c r="R698" s="4"/>
      <c r="S698" s="63"/>
    </row>
    <row r="699">
      <c r="P699" s="4"/>
      <c r="Q699" s="4"/>
      <c r="R699" s="4"/>
      <c r="S699" s="63"/>
    </row>
    <row r="700">
      <c r="P700" s="4"/>
      <c r="Q700" s="4"/>
      <c r="R700" s="4"/>
      <c r="S700" s="63"/>
    </row>
    <row r="701">
      <c r="P701" s="4"/>
      <c r="Q701" s="4"/>
      <c r="R701" s="4"/>
      <c r="S701" s="63"/>
    </row>
    <row r="702">
      <c r="P702" s="4"/>
      <c r="Q702" s="4"/>
      <c r="R702" s="4"/>
      <c r="S702" s="63"/>
    </row>
    <row r="703">
      <c r="P703" s="4"/>
      <c r="Q703" s="4"/>
      <c r="R703" s="4"/>
      <c r="S703" s="63"/>
    </row>
    <row r="704">
      <c r="P704" s="4"/>
      <c r="Q704" s="4"/>
      <c r="R704" s="4"/>
      <c r="S704" s="63"/>
    </row>
    <row r="705">
      <c r="P705" s="4"/>
      <c r="Q705" s="4"/>
      <c r="R705" s="4"/>
      <c r="S705" s="63"/>
    </row>
    <row r="706">
      <c r="P706" s="4"/>
      <c r="Q706" s="4"/>
      <c r="R706" s="4"/>
      <c r="S706" s="63"/>
    </row>
    <row r="707">
      <c r="P707" s="4"/>
      <c r="Q707" s="4"/>
      <c r="R707" s="4"/>
      <c r="S707" s="63"/>
    </row>
    <row r="708">
      <c r="P708" s="4"/>
      <c r="Q708" s="4"/>
      <c r="R708" s="4"/>
      <c r="S708" s="63"/>
    </row>
    <row r="709">
      <c r="P709" s="4"/>
      <c r="Q709" s="4"/>
      <c r="R709" s="4"/>
      <c r="S709" s="63"/>
    </row>
    <row r="710">
      <c r="P710" s="4"/>
      <c r="Q710" s="4"/>
      <c r="R710" s="4"/>
      <c r="S710" s="63"/>
    </row>
    <row r="711">
      <c r="P711" s="4"/>
      <c r="Q711" s="4"/>
      <c r="R711" s="4"/>
      <c r="S711" s="63"/>
    </row>
    <row r="712">
      <c r="P712" s="4"/>
      <c r="Q712" s="4"/>
      <c r="R712" s="4"/>
      <c r="S712" s="63"/>
    </row>
    <row r="713">
      <c r="P713" s="4"/>
      <c r="Q713" s="4"/>
      <c r="R713" s="4"/>
      <c r="S713" s="63"/>
    </row>
    <row r="714">
      <c r="P714" s="4"/>
      <c r="Q714" s="4"/>
      <c r="R714" s="4"/>
      <c r="S714" s="63"/>
    </row>
    <row r="715">
      <c r="P715" s="4"/>
      <c r="Q715" s="4"/>
      <c r="R715" s="4"/>
      <c r="S715" s="63"/>
    </row>
    <row r="716">
      <c r="P716" s="4"/>
      <c r="Q716" s="4"/>
      <c r="R716" s="4"/>
      <c r="S716" s="63"/>
    </row>
    <row r="717">
      <c r="P717" s="4"/>
      <c r="Q717" s="4"/>
      <c r="R717" s="4"/>
      <c r="S717" s="63"/>
    </row>
    <row r="718">
      <c r="P718" s="4"/>
      <c r="Q718" s="4"/>
      <c r="R718" s="4"/>
      <c r="S718" s="63"/>
    </row>
    <row r="719">
      <c r="P719" s="4"/>
      <c r="Q719" s="4"/>
      <c r="R719" s="4"/>
      <c r="S719" s="63"/>
    </row>
    <row r="720">
      <c r="P720" s="4"/>
      <c r="Q720" s="4"/>
      <c r="R720" s="4"/>
      <c r="S720" s="63"/>
    </row>
    <row r="721">
      <c r="P721" s="4"/>
      <c r="Q721" s="4"/>
      <c r="R721" s="4"/>
      <c r="S721" s="63"/>
    </row>
    <row r="722">
      <c r="P722" s="4"/>
      <c r="Q722" s="4"/>
      <c r="R722" s="4"/>
      <c r="S722" s="63"/>
    </row>
    <row r="723">
      <c r="P723" s="4"/>
      <c r="Q723" s="4"/>
      <c r="R723" s="4"/>
      <c r="S723" s="63"/>
    </row>
    <row r="724">
      <c r="P724" s="4"/>
      <c r="Q724" s="4"/>
      <c r="R724" s="4"/>
      <c r="S724" s="63"/>
    </row>
    <row r="725">
      <c r="P725" s="4"/>
      <c r="Q725" s="4"/>
      <c r="R725" s="4"/>
      <c r="S725" s="63"/>
    </row>
    <row r="726">
      <c r="P726" s="4"/>
      <c r="Q726" s="4"/>
      <c r="R726" s="4"/>
      <c r="S726" s="63"/>
    </row>
    <row r="727">
      <c r="P727" s="4"/>
      <c r="Q727" s="4"/>
      <c r="R727" s="4"/>
      <c r="S727" s="63"/>
    </row>
    <row r="728">
      <c r="P728" s="4"/>
      <c r="Q728" s="4"/>
      <c r="R728" s="4"/>
      <c r="S728" s="63"/>
    </row>
    <row r="729">
      <c r="P729" s="4"/>
      <c r="Q729" s="4"/>
      <c r="R729" s="4"/>
      <c r="S729" s="63"/>
    </row>
    <row r="730">
      <c r="P730" s="4"/>
      <c r="Q730" s="4"/>
      <c r="R730" s="4"/>
      <c r="S730" s="63"/>
    </row>
    <row r="731">
      <c r="P731" s="4"/>
      <c r="Q731" s="4"/>
      <c r="R731" s="4"/>
      <c r="S731" s="63"/>
    </row>
    <row r="732">
      <c r="P732" s="4"/>
      <c r="Q732" s="4"/>
      <c r="R732" s="4"/>
      <c r="S732" s="63"/>
    </row>
    <row r="733">
      <c r="P733" s="4"/>
      <c r="Q733" s="4"/>
      <c r="R733" s="4"/>
      <c r="S733" s="63"/>
    </row>
    <row r="734">
      <c r="P734" s="4"/>
      <c r="Q734" s="4"/>
      <c r="R734" s="4"/>
      <c r="S734" s="63"/>
    </row>
    <row r="735">
      <c r="P735" s="4"/>
      <c r="Q735" s="4"/>
      <c r="R735" s="4"/>
      <c r="S735" s="63"/>
    </row>
    <row r="736">
      <c r="P736" s="4"/>
      <c r="Q736" s="4"/>
      <c r="R736" s="4"/>
      <c r="S736" s="63"/>
    </row>
    <row r="737">
      <c r="P737" s="4"/>
      <c r="Q737" s="4"/>
      <c r="R737" s="4"/>
      <c r="S737" s="63"/>
    </row>
    <row r="738">
      <c r="P738" s="4"/>
      <c r="Q738" s="4"/>
      <c r="R738" s="4"/>
      <c r="S738" s="63"/>
    </row>
    <row r="739">
      <c r="P739" s="4"/>
      <c r="Q739" s="4"/>
      <c r="R739" s="4"/>
      <c r="S739" s="63"/>
    </row>
    <row r="740">
      <c r="P740" s="4"/>
      <c r="Q740" s="4"/>
      <c r="R740" s="4"/>
      <c r="S740" s="63"/>
    </row>
    <row r="741">
      <c r="P741" s="4"/>
      <c r="Q741" s="4"/>
      <c r="R741" s="4"/>
      <c r="S741" s="63"/>
    </row>
    <row r="742">
      <c r="P742" s="4"/>
      <c r="Q742" s="4"/>
      <c r="R742" s="4"/>
      <c r="S742" s="63"/>
    </row>
    <row r="743">
      <c r="P743" s="4"/>
      <c r="Q743" s="4"/>
      <c r="R743" s="4"/>
      <c r="S743" s="63"/>
    </row>
    <row r="744">
      <c r="P744" s="4"/>
      <c r="Q744" s="4"/>
      <c r="R744" s="4"/>
      <c r="S744" s="63"/>
    </row>
    <row r="745">
      <c r="P745" s="4"/>
      <c r="Q745" s="4"/>
      <c r="R745" s="4"/>
      <c r="S745" s="63"/>
    </row>
    <row r="746">
      <c r="P746" s="4"/>
      <c r="Q746" s="4"/>
      <c r="R746" s="4"/>
      <c r="S746" s="63"/>
    </row>
    <row r="747">
      <c r="P747" s="4"/>
      <c r="Q747" s="4"/>
      <c r="R747" s="4"/>
      <c r="S747" s="63"/>
    </row>
    <row r="748">
      <c r="P748" s="4"/>
      <c r="Q748" s="4"/>
      <c r="R748" s="4"/>
      <c r="S748" s="63"/>
    </row>
    <row r="749">
      <c r="P749" s="4"/>
      <c r="Q749" s="4"/>
      <c r="R749" s="4"/>
      <c r="S749" s="63"/>
    </row>
    <row r="750">
      <c r="P750" s="4"/>
      <c r="Q750" s="4"/>
      <c r="R750" s="4"/>
      <c r="S750" s="63"/>
    </row>
    <row r="751">
      <c r="P751" s="4"/>
      <c r="Q751" s="4"/>
      <c r="R751" s="4"/>
      <c r="S751" s="63"/>
    </row>
    <row r="752">
      <c r="P752" s="4"/>
      <c r="Q752" s="4"/>
      <c r="R752" s="4"/>
      <c r="S752" s="63"/>
    </row>
    <row r="753">
      <c r="P753" s="4"/>
      <c r="Q753" s="4"/>
      <c r="R753" s="4"/>
      <c r="S753" s="63"/>
    </row>
    <row r="754">
      <c r="P754" s="4"/>
      <c r="Q754" s="4"/>
      <c r="R754" s="4"/>
      <c r="S754" s="63"/>
    </row>
    <row r="755">
      <c r="P755" s="4"/>
      <c r="Q755" s="4"/>
      <c r="R755" s="4"/>
      <c r="S755" s="63"/>
    </row>
    <row r="756">
      <c r="P756" s="4"/>
      <c r="Q756" s="4"/>
      <c r="R756" s="4"/>
      <c r="S756" s="63"/>
    </row>
    <row r="757">
      <c r="P757" s="4"/>
      <c r="Q757" s="4"/>
      <c r="R757" s="4"/>
      <c r="S757" s="63"/>
    </row>
    <row r="758">
      <c r="P758" s="4"/>
      <c r="Q758" s="4"/>
      <c r="R758" s="4"/>
      <c r="S758" s="63"/>
    </row>
    <row r="759">
      <c r="P759" s="4"/>
      <c r="Q759" s="4"/>
      <c r="R759" s="4"/>
      <c r="S759" s="63"/>
    </row>
    <row r="760">
      <c r="P760" s="4"/>
      <c r="Q760" s="4"/>
      <c r="R760" s="4"/>
      <c r="S760" s="63"/>
    </row>
    <row r="761">
      <c r="P761" s="4"/>
      <c r="Q761" s="4"/>
      <c r="R761" s="4"/>
      <c r="S761" s="63"/>
    </row>
    <row r="762">
      <c r="P762" s="4"/>
      <c r="Q762" s="4"/>
      <c r="R762" s="4"/>
      <c r="S762" s="63"/>
    </row>
    <row r="763">
      <c r="P763" s="4"/>
      <c r="Q763" s="4"/>
      <c r="R763" s="4"/>
      <c r="S763" s="63"/>
    </row>
    <row r="764">
      <c r="P764" s="4"/>
      <c r="Q764" s="4"/>
      <c r="R764" s="4"/>
      <c r="S764" s="63"/>
    </row>
    <row r="765">
      <c r="P765" s="4"/>
      <c r="Q765" s="4"/>
      <c r="R765" s="4"/>
      <c r="S765" s="63"/>
    </row>
    <row r="766">
      <c r="P766" s="4"/>
      <c r="Q766" s="4"/>
      <c r="R766" s="4"/>
      <c r="S766" s="63"/>
    </row>
    <row r="767">
      <c r="P767" s="4"/>
      <c r="Q767" s="4"/>
      <c r="R767" s="4"/>
      <c r="S767" s="63"/>
    </row>
    <row r="768">
      <c r="P768" s="4"/>
      <c r="Q768" s="4"/>
      <c r="R768" s="4"/>
      <c r="S768" s="63"/>
    </row>
    <row r="769">
      <c r="P769" s="4"/>
      <c r="Q769" s="4"/>
      <c r="R769" s="4"/>
      <c r="S769" s="63"/>
    </row>
    <row r="770">
      <c r="P770" s="4"/>
      <c r="Q770" s="4"/>
      <c r="R770" s="4"/>
      <c r="S770" s="63"/>
    </row>
    <row r="771">
      <c r="P771" s="4"/>
      <c r="Q771" s="4"/>
      <c r="R771" s="4"/>
      <c r="S771" s="63"/>
    </row>
    <row r="772">
      <c r="P772" s="4"/>
      <c r="Q772" s="4"/>
      <c r="R772" s="4"/>
      <c r="S772" s="63"/>
    </row>
    <row r="773">
      <c r="P773" s="4"/>
      <c r="Q773" s="4"/>
      <c r="R773" s="4"/>
      <c r="S773" s="63"/>
    </row>
    <row r="774">
      <c r="P774" s="4"/>
      <c r="Q774" s="4"/>
      <c r="R774" s="4"/>
      <c r="S774" s="63"/>
    </row>
    <row r="775">
      <c r="P775" s="4"/>
      <c r="Q775" s="4"/>
      <c r="R775" s="4"/>
      <c r="S775" s="63"/>
    </row>
    <row r="776">
      <c r="P776" s="4"/>
      <c r="Q776" s="4"/>
      <c r="R776" s="4"/>
      <c r="S776" s="63"/>
    </row>
    <row r="777">
      <c r="P777" s="4"/>
      <c r="Q777" s="4"/>
      <c r="R777" s="4"/>
      <c r="S777" s="63"/>
    </row>
    <row r="778">
      <c r="P778" s="4"/>
      <c r="Q778" s="4"/>
      <c r="R778" s="4"/>
      <c r="S778" s="63"/>
    </row>
    <row r="779">
      <c r="P779" s="4"/>
      <c r="Q779" s="4"/>
      <c r="R779" s="4"/>
      <c r="S779" s="63"/>
    </row>
    <row r="780">
      <c r="P780" s="4"/>
      <c r="Q780" s="4"/>
      <c r="R780" s="4"/>
      <c r="S780" s="63"/>
    </row>
    <row r="781">
      <c r="P781" s="4"/>
      <c r="Q781" s="4"/>
      <c r="R781" s="4"/>
      <c r="S781" s="63"/>
    </row>
    <row r="782">
      <c r="P782" s="4"/>
      <c r="Q782" s="4"/>
      <c r="R782" s="4"/>
      <c r="S782" s="63"/>
    </row>
    <row r="783">
      <c r="P783" s="4"/>
      <c r="Q783" s="4"/>
      <c r="R783" s="4"/>
      <c r="S783" s="63"/>
    </row>
    <row r="784">
      <c r="P784" s="4"/>
      <c r="Q784" s="4"/>
      <c r="R784" s="4"/>
      <c r="S784" s="63"/>
    </row>
    <row r="785">
      <c r="P785" s="4"/>
      <c r="Q785" s="4"/>
      <c r="R785" s="4"/>
      <c r="S785" s="63"/>
    </row>
    <row r="786">
      <c r="P786" s="4"/>
      <c r="Q786" s="4"/>
      <c r="R786" s="4"/>
      <c r="S786" s="63"/>
    </row>
    <row r="787">
      <c r="P787" s="4"/>
      <c r="Q787" s="4"/>
      <c r="R787" s="4"/>
      <c r="S787" s="63"/>
    </row>
    <row r="788">
      <c r="P788" s="4"/>
      <c r="Q788" s="4"/>
      <c r="R788" s="4"/>
      <c r="S788" s="63"/>
    </row>
    <row r="789">
      <c r="P789" s="4"/>
      <c r="Q789" s="4"/>
      <c r="R789" s="4"/>
      <c r="S789" s="63"/>
    </row>
    <row r="790">
      <c r="P790" s="4"/>
      <c r="Q790" s="4"/>
      <c r="R790" s="4"/>
      <c r="S790" s="63"/>
    </row>
    <row r="791">
      <c r="P791" s="4"/>
      <c r="Q791" s="4"/>
      <c r="R791" s="4"/>
      <c r="S791" s="63"/>
    </row>
    <row r="792">
      <c r="P792" s="4"/>
      <c r="Q792" s="4"/>
      <c r="R792" s="4"/>
      <c r="S792" s="63"/>
    </row>
    <row r="793">
      <c r="P793" s="4"/>
      <c r="Q793" s="4"/>
      <c r="R793" s="4"/>
      <c r="S793" s="63"/>
    </row>
    <row r="794">
      <c r="P794" s="4"/>
      <c r="Q794" s="4"/>
      <c r="R794" s="4"/>
      <c r="S794" s="63"/>
    </row>
    <row r="795">
      <c r="P795" s="4"/>
      <c r="Q795" s="4"/>
      <c r="R795" s="4"/>
      <c r="S795" s="63"/>
    </row>
    <row r="796">
      <c r="P796" s="4"/>
      <c r="Q796" s="4"/>
      <c r="R796" s="4"/>
      <c r="S796" s="63"/>
    </row>
    <row r="797">
      <c r="P797" s="4"/>
      <c r="Q797" s="4"/>
      <c r="R797" s="4"/>
      <c r="S797" s="63"/>
    </row>
    <row r="798">
      <c r="P798" s="4"/>
      <c r="Q798" s="4"/>
      <c r="R798" s="4"/>
      <c r="S798" s="63"/>
    </row>
    <row r="799">
      <c r="P799" s="4"/>
      <c r="Q799" s="4"/>
      <c r="R799" s="4"/>
      <c r="S799" s="63"/>
    </row>
    <row r="800">
      <c r="P800" s="4"/>
      <c r="Q800" s="4"/>
      <c r="R800" s="4"/>
      <c r="S800" s="63"/>
    </row>
    <row r="801">
      <c r="P801" s="4"/>
      <c r="Q801" s="4"/>
      <c r="R801" s="4"/>
      <c r="S801" s="63"/>
    </row>
    <row r="802">
      <c r="P802" s="4"/>
      <c r="Q802" s="4"/>
      <c r="R802" s="4"/>
      <c r="S802" s="63"/>
    </row>
    <row r="803">
      <c r="P803" s="4"/>
      <c r="Q803" s="4"/>
      <c r="R803" s="4"/>
      <c r="S803" s="63"/>
    </row>
    <row r="804">
      <c r="P804" s="4"/>
      <c r="Q804" s="4"/>
      <c r="R804" s="4"/>
      <c r="S804" s="63"/>
    </row>
    <row r="805">
      <c r="P805" s="4"/>
      <c r="Q805" s="4"/>
      <c r="R805" s="4"/>
      <c r="S805" s="63"/>
    </row>
    <row r="806">
      <c r="P806" s="4"/>
      <c r="Q806" s="4"/>
      <c r="R806" s="4"/>
      <c r="S806" s="63"/>
    </row>
    <row r="807">
      <c r="P807" s="4"/>
      <c r="Q807" s="4"/>
      <c r="R807" s="4"/>
      <c r="S807" s="63"/>
    </row>
    <row r="808">
      <c r="P808" s="4"/>
      <c r="Q808" s="4"/>
      <c r="R808" s="4"/>
      <c r="S808" s="63"/>
    </row>
    <row r="809">
      <c r="P809" s="4"/>
      <c r="Q809" s="4"/>
      <c r="R809" s="4"/>
      <c r="S809" s="63"/>
    </row>
    <row r="810">
      <c r="P810" s="4"/>
      <c r="Q810" s="4"/>
      <c r="R810" s="4"/>
      <c r="S810" s="63"/>
    </row>
    <row r="811">
      <c r="P811" s="4"/>
      <c r="Q811" s="4"/>
      <c r="R811" s="4"/>
      <c r="S811" s="63"/>
    </row>
    <row r="812">
      <c r="P812" s="4"/>
      <c r="Q812" s="4"/>
      <c r="R812" s="4"/>
      <c r="S812" s="63"/>
    </row>
    <row r="813">
      <c r="P813" s="4"/>
      <c r="Q813" s="4"/>
      <c r="R813" s="4"/>
      <c r="S813" s="63"/>
    </row>
    <row r="814">
      <c r="P814" s="4"/>
      <c r="Q814" s="4"/>
      <c r="R814" s="4"/>
      <c r="S814" s="63"/>
    </row>
    <row r="815">
      <c r="P815" s="4"/>
      <c r="Q815" s="4"/>
      <c r="R815" s="4"/>
      <c r="S815" s="63"/>
    </row>
    <row r="816">
      <c r="P816" s="4"/>
      <c r="Q816" s="4"/>
      <c r="R816" s="4"/>
      <c r="S816" s="63"/>
    </row>
    <row r="817">
      <c r="P817" s="4"/>
      <c r="Q817" s="4"/>
      <c r="R817" s="4"/>
      <c r="S817" s="63"/>
    </row>
    <row r="818">
      <c r="P818" s="4"/>
      <c r="Q818" s="4"/>
      <c r="R818" s="4"/>
      <c r="S818" s="63"/>
    </row>
    <row r="819">
      <c r="P819" s="4"/>
      <c r="Q819" s="4"/>
      <c r="R819" s="4"/>
      <c r="S819" s="63"/>
    </row>
    <row r="820">
      <c r="P820" s="4"/>
      <c r="Q820" s="4"/>
      <c r="R820" s="4"/>
      <c r="S820" s="63"/>
    </row>
    <row r="821">
      <c r="P821" s="4"/>
      <c r="Q821" s="4"/>
      <c r="R821" s="4"/>
      <c r="S821" s="63"/>
    </row>
    <row r="822">
      <c r="P822" s="4"/>
      <c r="Q822" s="4"/>
      <c r="R822" s="4"/>
      <c r="S822" s="63"/>
    </row>
    <row r="823">
      <c r="P823" s="4"/>
      <c r="Q823" s="4"/>
      <c r="R823" s="4"/>
      <c r="S823" s="63"/>
    </row>
    <row r="824">
      <c r="P824" s="4"/>
      <c r="Q824" s="4"/>
      <c r="R824" s="4"/>
      <c r="S824" s="63"/>
    </row>
    <row r="825">
      <c r="P825" s="4"/>
      <c r="Q825" s="4"/>
      <c r="R825" s="4"/>
      <c r="S825" s="63"/>
    </row>
    <row r="826">
      <c r="P826" s="4"/>
      <c r="Q826" s="4"/>
      <c r="R826" s="4"/>
      <c r="S826" s="63"/>
    </row>
    <row r="827">
      <c r="P827" s="4"/>
      <c r="Q827" s="4"/>
      <c r="R827" s="4"/>
      <c r="S827" s="63"/>
    </row>
    <row r="828">
      <c r="P828" s="4"/>
      <c r="Q828" s="4"/>
      <c r="R828" s="4"/>
      <c r="S828" s="63"/>
    </row>
    <row r="829">
      <c r="P829" s="4"/>
      <c r="Q829" s="4"/>
      <c r="R829" s="4"/>
      <c r="S829" s="63"/>
    </row>
    <row r="830">
      <c r="P830" s="4"/>
      <c r="Q830" s="4"/>
      <c r="R830" s="4"/>
      <c r="S830" s="63"/>
    </row>
    <row r="831">
      <c r="P831" s="4"/>
      <c r="Q831" s="4"/>
      <c r="R831" s="4"/>
      <c r="S831" s="63"/>
    </row>
    <row r="832">
      <c r="P832" s="4"/>
      <c r="Q832" s="4"/>
      <c r="R832" s="4"/>
      <c r="S832" s="63"/>
    </row>
    <row r="833">
      <c r="P833" s="4"/>
      <c r="Q833" s="4"/>
      <c r="R833" s="4"/>
      <c r="S833" s="63"/>
    </row>
    <row r="834">
      <c r="P834" s="4"/>
      <c r="Q834" s="4"/>
      <c r="R834" s="4"/>
      <c r="S834" s="63"/>
    </row>
    <row r="835">
      <c r="P835" s="4"/>
      <c r="Q835" s="4"/>
      <c r="R835" s="4"/>
      <c r="S835" s="63"/>
    </row>
    <row r="836">
      <c r="P836" s="4"/>
      <c r="Q836" s="4"/>
      <c r="R836" s="4"/>
      <c r="S836" s="63"/>
    </row>
    <row r="837">
      <c r="P837" s="4"/>
      <c r="Q837" s="4"/>
      <c r="R837" s="4"/>
      <c r="S837" s="63"/>
    </row>
    <row r="838">
      <c r="P838" s="4"/>
      <c r="Q838" s="4"/>
      <c r="R838" s="4"/>
      <c r="S838" s="63"/>
    </row>
    <row r="839">
      <c r="P839" s="4"/>
      <c r="Q839" s="4"/>
      <c r="R839" s="4"/>
      <c r="S839" s="63"/>
    </row>
    <row r="840">
      <c r="P840" s="4"/>
      <c r="Q840" s="4"/>
      <c r="R840" s="4"/>
      <c r="S840" s="63"/>
    </row>
    <row r="841">
      <c r="P841" s="4"/>
      <c r="Q841" s="4"/>
      <c r="R841" s="4"/>
      <c r="S841" s="63"/>
    </row>
    <row r="842">
      <c r="P842" s="4"/>
      <c r="Q842" s="4"/>
      <c r="R842" s="4"/>
      <c r="S842" s="63"/>
    </row>
    <row r="843">
      <c r="P843" s="4"/>
      <c r="Q843" s="4"/>
      <c r="R843" s="4"/>
      <c r="S843" s="63"/>
    </row>
    <row r="844">
      <c r="P844" s="4"/>
      <c r="Q844" s="4"/>
      <c r="R844" s="4"/>
      <c r="S844" s="63"/>
    </row>
    <row r="845">
      <c r="P845" s="4"/>
      <c r="Q845" s="4"/>
      <c r="R845" s="4"/>
      <c r="S845" s="63"/>
    </row>
    <row r="846">
      <c r="P846" s="4"/>
      <c r="Q846" s="4"/>
      <c r="R846" s="4"/>
      <c r="S846" s="63"/>
    </row>
    <row r="847">
      <c r="P847" s="4"/>
      <c r="Q847" s="4"/>
      <c r="R847" s="4"/>
      <c r="S847" s="63"/>
    </row>
    <row r="848">
      <c r="P848" s="4"/>
      <c r="Q848" s="4"/>
      <c r="R848" s="4"/>
      <c r="S848" s="63"/>
    </row>
    <row r="849">
      <c r="P849" s="4"/>
      <c r="Q849" s="4"/>
      <c r="R849" s="4"/>
      <c r="S849" s="63"/>
    </row>
    <row r="850">
      <c r="P850" s="4"/>
      <c r="Q850" s="4"/>
      <c r="R850" s="4"/>
      <c r="S850" s="63"/>
    </row>
    <row r="851">
      <c r="P851" s="4"/>
      <c r="Q851" s="4"/>
      <c r="R851" s="4"/>
      <c r="S851" s="63"/>
    </row>
    <row r="852">
      <c r="P852" s="4"/>
      <c r="Q852" s="4"/>
      <c r="R852" s="4"/>
      <c r="S852" s="63"/>
    </row>
    <row r="853">
      <c r="P853" s="4"/>
      <c r="Q853" s="4"/>
      <c r="R853" s="4"/>
      <c r="S853" s="63"/>
    </row>
    <row r="854">
      <c r="P854" s="4"/>
      <c r="Q854" s="4"/>
      <c r="R854" s="4"/>
      <c r="S854" s="63"/>
    </row>
    <row r="855">
      <c r="P855" s="4"/>
      <c r="Q855" s="4"/>
      <c r="R855" s="4"/>
      <c r="S855" s="63"/>
    </row>
    <row r="856">
      <c r="P856" s="4"/>
      <c r="Q856" s="4"/>
      <c r="R856" s="4"/>
      <c r="S856" s="63"/>
    </row>
    <row r="857">
      <c r="P857" s="4"/>
      <c r="Q857" s="4"/>
      <c r="R857" s="4"/>
      <c r="S857" s="63"/>
    </row>
    <row r="858">
      <c r="P858" s="4"/>
      <c r="Q858" s="4"/>
      <c r="R858" s="4"/>
      <c r="S858" s="63"/>
    </row>
    <row r="859">
      <c r="P859" s="4"/>
      <c r="Q859" s="4"/>
      <c r="R859" s="4"/>
      <c r="S859" s="63"/>
    </row>
    <row r="860">
      <c r="P860" s="4"/>
      <c r="Q860" s="4"/>
      <c r="R860" s="4"/>
      <c r="S860" s="63"/>
    </row>
    <row r="861">
      <c r="P861" s="4"/>
      <c r="Q861" s="4"/>
      <c r="R861" s="4"/>
      <c r="S861" s="63"/>
    </row>
    <row r="862">
      <c r="P862" s="4"/>
      <c r="Q862" s="4"/>
      <c r="R862" s="4"/>
      <c r="S862" s="63"/>
    </row>
    <row r="863">
      <c r="P863" s="4"/>
      <c r="Q863" s="4"/>
      <c r="R863" s="4"/>
      <c r="S863" s="63"/>
    </row>
    <row r="864">
      <c r="P864" s="4"/>
      <c r="Q864" s="4"/>
      <c r="R864" s="4"/>
      <c r="S864" s="63"/>
    </row>
    <row r="865">
      <c r="P865" s="4"/>
      <c r="Q865" s="4"/>
      <c r="R865" s="4"/>
      <c r="S865" s="63"/>
    </row>
    <row r="866">
      <c r="P866" s="4"/>
      <c r="Q866" s="4"/>
      <c r="R866" s="4"/>
      <c r="S866" s="63"/>
    </row>
    <row r="867">
      <c r="P867" s="4"/>
      <c r="Q867" s="4"/>
      <c r="R867" s="4"/>
      <c r="S867" s="63"/>
    </row>
    <row r="868">
      <c r="P868" s="4"/>
      <c r="Q868" s="4"/>
      <c r="R868" s="4"/>
      <c r="S868" s="63"/>
    </row>
    <row r="869">
      <c r="P869" s="4"/>
      <c r="Q869" s="4"/>
      <c r="R869" s="4"/>
      <c r="S869" s="63"/>
    </row>
    <row r="870">
      <c r="P870" s="4"/>
      <c r="Q870" s="4"/>
      <c r="R870" s="4"/>
      <c r="S870" s="63"/>
    </row>
    <row r="871">
      <c r="P871" s="4"/>
      <c r="Q871" s="4"/>
      <c r="R871" s="4"/>
      <c r="S871" s="63"/>
    </row>
    <row r="872">
      <c r="P872" s="4"/>
      <c r="Q872" s="4"/>
      <c r="R872" s="4"/>
      <c r="S872" s="63"/>
    </row>
    <row r="873">
      <c r="P873" s="4"/>
      <c r="Q873" s="4"/>
      <c r="R873" s="4"/>
      <c r="S873" s="63"/>
    </row>
    <row r="874">
      <c r="P874" s="4"/>
      <c r="Q874" s="4"/>
      <c r="R874" s="4"/>
      <c r="S874" s="63"/>
    </row>
    <row r="875">
      <c r="P875" s="4"/>
      <c r="Q875" s="4"/>
      <c r="R875" s="4"/>
      <c r="S875" s="63"/>
    </row>
    <row r="876">
      <c r="P876" s="4"/>
      <c r="Q876" s="4"/>
      <c r="R876" s="4"/>
      <c r="S876" s="63"/>
    </row>
    <row r="877">
      <c r="P877" s="4"/>
      <c r="Q877" s="4"/>
      <c r="R877" s="4"/>
      <c r="S877" s="63"/>
    </row>
    <row r="878">
      <c r="P878" s="4"/>
      <c r="Q878" s="4"/>
      <c r="R878" s="4"/>
      <c r="S878" s="63"/>
    </row>
    <row r="879">
      <c r="P879" s="4"/>
      <c r="Q879" s="4"/>
      <c r="R879" s="4"/>
      <c r="S879" s="63"/>
    </row>
    <row r="880">
      <c r="P880" s="4"/>
      <c r="Q880" s="4"/>
      <c r="R880" s="4"/>
      <c r="S880" s="63"/>
    </row>
    <row r="881">
      <c r="P881" s="4"/>
      <c r="Q881" s="4"/>
      <c r="R881" s="4"/>
      <c r="S881" s="63"/>
    </row>
    <row r="882">
      <c r="P882" s="4"/>
      <c r="Q882" s="4"/>
      <c r="R882" s="4"/>
      <c r="S882" s="63"/>
    </row>
    <row r="883">
      <c r="P883" s="4"/>
      <c r="Q883" s="4"/>
      <c r="R883" s="4"/>
      <c r="S883" s="63"/>
    </row>
    <row r="884">
      <c r="P884" s="4"/>
      <c r="Q884" s="4"/>
      <c r="R884" s="4"/>
      <c r="S884" s="63"/>
    </row>
    <row r="885">
      <c r="P885" s="4"/>
      <c r="Q885" s="4"/>
      <c r="R885" s="4"/>
      <c r="S885" s="63"/>
    </row>
    <row r="886">
      <c r="P886" s="4"/>
      <c r="Q886" s="4"/>
      <c r="R886" s="4"/>
      <c r="S886" s="63"/>
    </row>
    <row r="887">
      <c r="P887" s="4"/>
      <c r="Q887" s="4"/>
      <c r="R887" s="4"/>
      <c r="S887" s="63"/>
    </row>
    <row r="888">
      <c r="P888" s="4"/>
      <c r="Q888" s="4"/>
      <c r="R888" s="4"/>
      <c r="S888" s="63"/>
    </row>
    <row r="889">
      <c r="P889" s="4"/>
      <c r="Q889" s="4"/>
      <c r="R889" s="4"/>
      <c r="S889" s="63"/>
    </row>
    <row r="890">
      <c r="P890" s="4"/>
      <c r="Q890" s="4"/>
      <c r="R890" s="4"/>
      <c r="S890" s="63"/>
    </row>
    <row r="891">
      <c r="P891" s="4"/>
      <c r="Q891" s="4"/>
      <c r="R891" s="4"/>
      <c r="S891" s="63"/>
    </row>
    <row r="892">
      <c r="P892" s="4"/>
      <c r="Q892" s="4"/>
      <c r="R892" s="4"/>
      <c r="S892" s="63"/>
    </row>
    <row r="893">
      <c r="P893" s="4"/>
      <c r="Q893" s="4"/>
      <c r="R893" s="4"/>
      <c r="S893" s="63"/>
    </row>
    <row r="894">
      <c r="P894" s="4"/>
      <c r="Q894" s="4"/>
      <c r="R894" s="4"/>
      <c r="S894" s="63"/>
    </row>
    <row r="895">
      <c r="P895" s="4"/>
      <c r="Q895" s="4"/>
      <c r="R895" s="4"/>
      <c r="S895" s="63"/>
    </row>
    <row r="896">
      <c r="P896" s="4"/>
      <c r="Q896" s="4"/>
      <c r="R896" s="4"/>
      <c r="S896" s="63"/>
    </row>
    <row r="897">
      <c r="P897" s="4"/>
      <c r="Q897" s="4"/>
      <c r="R897" s="4"/>
      <c r="S897" s="63"/>
    </row>
    <row r="898">
      <c r="P898" s="4"/>
      <c r="Q898" s="4"/>
      <c r="R898" s="4"/>
      <c r="S898" s="63"/>
    </row>
    <row r="899">
      <c r="P899" s="4"/>
      <c r="Q899" s="4"/>
      <c r="R899" s="4"/>
      <c r="S899" s="63"/>
    </row>
    <row r="900">
      <c r="P900" s="4"/>
      <c r="Q900" s="4"/>
      <c r="R900" s="4"/>
      <c r="S900" s="63"/>
    </row>
    <row r="901">
      <c r="P901" s="4"/>
      <c r="Q901" s="4"/>
      <c r="R901" s="4"/>
      <c r="S901" s="63"/>
    </row>
    <row r="902">
      <c r="P902" s="4"/>
      <c r="Q902" s="4"/>
      <c r="R902" s="4"/>
      <c r="S902" s="63"/>
    </row>
    <row r="903">
      <c r="P903" s="4"/>
      <c r="Q903" s="4"/>
      <c r="R903" s="4"/>
      <c r="S903" s="63"/>
    </row>
    <row r="904">
      <c r="P904" s="4"/>
      <c r="Q904" s="4"/>
      <c r="R904" s="4"/>
      <c r="S904" s="63"/>
    </row>
    <row r="905">
      <c r="P905" s="4"/>
      <c r="Q905" s="4"/>
      <c r="R905" s="4"/>
      <c r="S905" s="63"/>
    </row>
    <row r="906">
      <c r="P906" s="4"/>
      <c r="Q906" s="4"/>
      <c r="R906" s="4"/>
      <c r="S906" s="63"/>
    </row>
    <row r="907">
      <c r="P907" s="4"/>
      <c r="Q907" s="4"/>
      <c r="R907" s="4"/>
      <c r="S907" s="63"/>
    </row>
    <row r="908">
      <c r="P908" s="4"/>
      <c r="Q908" s="4"/>
      <c r="R908" s="4"/>
      <c r="S908" s="63"/>
    </row>
    <row r="909">
      <c r="P909" s="4"/>
      <c r="Q909" s="4"/>
      <c r="R909" s="4"/>
      <c r="S909" s="63"/>
    </row>
    <row r="910">
      <c r="P910" s="4"/>
      <c r="Q910" s="4"/>
      <c r="R910" s="4"/>
      <c r="S910" s="63"/>
    </row>
    <row r="911">
      <c r="P911" s="4"/>
      <c r="Q911" s="4"/>
      <c r="R911" s="4"/>
      <c r="S911" s="63"/>
    </row>
    <row r="912">
      <c r="P912" s="4"/>
      <c r="Q912" s="4"/>
      <c r="R912" s="4"/>
      <c r="S912" s="63"/>
    </row>
    <row r="913">
      <c r="P913" s="4"/>
      <c r="Q913" s="4"/>
      <c r="R913" s="4"/>
      <c r="S913" s="63"/>
    </row>
    <row r="914">
      <c r="P914" s="4"/>
      <c r="Q914" s="4"/>
      <c r="R914" s="4"/>
      <c r="S914" s="63"/>
    </row>
    <row r="915">
      <c r="P915" s="4"/>
      <c r="Q915" s="4"/>
      <c r="R915" s="4"/>
      <c r="S915" s="63"/>
    </row>
    <row r="916">
      <c r="P916" s="4"/>
      <c r="Q916" s="4"/>
      <c r="R916" s="4"/>
      <c r="S916" s="63"/>
    </row>
    <row r="917">
      <c r="P917" s="4"/>
      <c r="Q917" s="4"/>
      <c r="R917" s="4"/>
      <c r="S917" s="63"/>
    </row>
    <row r="918">
      <c r="P918" s="4"/>
      <c r="Q918" s="4"/>
      <c r="R918" s="4"/>
      <c r="S918" s="63"/>
    </row>
    <row r="919">
      <c r="P919" s="4"/>
      <c r="Q919" s="4"/>
      <c r="R919" s="4"/>
      <c r="S919" s="63"/>
    </row>
    <row r="920">
      <c r="P920" s="4"/>
      <c r="Q920" s="4"/>
      <c r="R920" s="4"/>
      <c r="S920" s="63"/>
    </row>
    <row r="921">
      <c r="P921" s="4"/>
      <c r="Q921" s="4"/>
      <c r="R921" s="4"/>
      <c r="S921" s="63"/>
    </row>
    <row r="922">
      <c r="P922" s="4"/>
      <c r="Q922" s="4"/>
      <c r="R922" s="4"/>
      <c r="S922" s="63"/>
    </row>
    <row r="923">
      <c r="P923" s="4"/>
      <c r="Q923" s="4"/>
      <c r="R923" s="4"/>
      <c r="S923" s="63"/>
    </row>
    <row r="924">
      <c r="P924" s="4"/>
      <c r="Q924" s="4"/>
      <c r="R924" s="4"/>
      <c r="S924" s="63"/>
    </row>
    <row r="925">
      <c r="P925" s="4"/>
      <c r="Q925" s="4"/>
      <c r="R925" s="4"/>
      <c r="S925" s="63"/>
    </row>
    <row r="926">
      <c r="P926" s="4"/>
      <c r="Q926" s="4"/>
      <c r="R926" s="4"/>
      <c r="S926" s="63"/>
    </row>
    <row r="927">
      <c r="P927" s="4"/>
      <c r="Q927" s="4"/>
      <c r="R927" s="4"/>
      <c r="S927" s="63"/>
    </row>
    <row r="928">
      <c r="P928" s="4"/>
      <c r="Q928" s="4"/>
      <c r="R928" s="4"/>
      <c r="S928" s="63"/>
    </row>
    <row r="929">
      <c r="P929" s="4"/>
      <c r="Q929" s="4"/>
      <c r="R929" s="4"/>
      <c r="S929" s="63"/>
    </row>
    <row r="930">
      <c r="P930" s="4"/>
      <c r="Q930" s="4"/>
      <c r="R930" s="4"/>
      <c r="S930" s="63"/>
    </row>
    <row r="931">
      <c r="P931" s="4"/>
      <c r="Q931" s="4"/>
      <c r="R931" s="4"/>
      <c r="S931" s="63"/>
    </row>
    <row r="932">
      <c r="P932" s="4"/>
      <c r="Q932" s="4"/>
      <c r="R932" s="4"/>
      <c r="S932" s="63"/>
    </row>
    <row r="933">
      <c r="P933" s="4"/>
      <c r="Q933" s="4"/>
      <c r="R933" s="4"/>
      <c r="S933" s="63"/>
    </row>
    <row r="934">
      <c r="P934" s="4"/>
      <c r="Q934" s="4"/>
      <c r="R934" s="4"/>
      <c r="S934" s="63"/>
    </row>
    <row r="935">
      <c r="P935" s="4"/>
      <c r="Q935" s="4"/>
      <c r="R935" s="4"/>
      <c r="S935" s="63"/>
    </row>
    <row r="936">
      <c r="P936" s="4"/>
      <c r="Q936" s="4"/>
      <c r="R936" s="4"/>
      <c r="S936" s="63"/>
    </row>
    <row r="937">
      <c r="P937" s="4"/>
      <c r="Q937" s="4"/>
      <c r="R937" s="4"/>
      <c r="S937" s="63"/>
    </row>
    <row r="938">
      <c r="P938" s="4"/>
      <c r="Q938" s="4"/>
      <c r="R938" s="4"/>
      <c r="S938" s="63"/>
    </row>
    <row r="939">
      <c r="P939" s="4"/>
      <c r="Q939" s="4"/>
      <c r="R939" s="4"/>
      <c r="S939" s="63"/>
    </row>
    <row r="940">
      <c r="P940" s="4"/>
      <c r="Q940" s="4"/>
      <c r="R940" s="4"/>
      <c r="S940" s="63"/>
    </row>
    <row r="941">
      <c r="P941" s="4"/>
      <c r="Q941" s="4"/>
      <c r="R941" s="4"/>
      <c r="S941" s="63"/>
    </row>
    <row r="942">
      <c r="P942" s="4"/>
      <c r="Q942" s="4"/>
      <c r="R942" s="4"/>
      <c r="S942" s="63"/>
    </row>
    <row r="943">
      <c r="P943" s="4"/>
      <c r="Q943" s="4"/>
      <c r="R943" s="4"/>
      <c r="S943" s="63"/>
    </row>
    <row r="944">
      <c r="P944" s="4"/>
      <c r="Q944" s="4"/>
      <c r="R944" s="4"/>
      <c r="S944" s="63"/>
    </row>
    <row r="945">
      <c r="P945" s="4"/>
      <c r="Q945" s="4"/>
      <c r="R945" s="4"/>
      <c r="S945" s="63"/>
    </row>
    <row r="946">
      <c r="P946" s="4"/>
      <c r="Q946" s="4"/>
      <c r="R946" s="4"/>
      <c r="S946" s="63"/>
    </row>
    <row r="947">
      <c r="P947" s="4"/>
      <c r="Q947" s="4"/>
      <c r="R947" s="4"/>
      <c r="S947" s="63"/>
    </row>
    <row r="948">
      <c r="P948" s="4"/>
      <c r="Q948" s="4"/>
      <c r="R948" s="4"/>
      <c r="S948" s="63"/>
    </row>
    <row r="949">
      <c r="P949" s="4"/>
      <c r="Q949" s="4"/>
      <c r="R949" s="4"/>
      <c r="S949" s="63"/>
    </row>
    <row r="950">
      <c r="P950" s="4"/>
      <c r="Q950" s="4"/>
      <c r="R950" s="4"/>
      <c r="S950" s="63"/>
    </row>
    <row r="951">
      <c r="P951" s="4"/>
      <c r="Q951" s="4"/>
      <c r="R951" s="4"/>
      <c r="S951" s="63"/>
    </row>
    <row r="952">
      <c r="P952" s="4"/>
      <c r="Q952" s="4"/>
      <c r="R952" s="4"/>
      <c r="S952" s="63"/>
    </row>
    <row r="953">
      <c r="P953" s="4"/>
      <c r="Q953" s="4"/>
      <c r="R953" s="4"/>
      <c r="S953" s="63"/>
    </row>
    <row r="954">
      <c r="P954" s="4"/>
      <c r="Q954" s="4"/>
      <c r="R954" s="4"/>
      <c r="S954" s="63"/>
    </row>
    <row r="955">
      <c r="P955" s="4"/>
      <c r="Q955" s="4"/>
      <c r="R955" s="4"/>
      <c r="S955" s="63"/>
    </row>
    <row r="956">
      <c r="P956" s="4"/>
      <c r="Q956" s="4"/>
      <c r="R956" s="4"/>
      <c r="S956" s="63"/>
    </row>
    <row r="957">
      <c r="P957" s="4"/>
      <c r="Q957" s="4"/>
      <c r="R957" s="4"/>
      <c r="S957" s="63"/>
    </row>
    <row r="958">
      <c r="P958" s="4"/>
      <c r="Q958" s="4"/>
      <c r="R958" s="4"/>
      <c r="S958" s="63"/>
    </row>
    <row r="959">
      <c r="P959" s="4"/>
      <c r="Q959" s="4"/>
      <c r="R959" s="4"/>
      <c r="S959" s="63"/>
    </row>
    <row r="960">
      <c r="P960" s="4"/>
      <c r="Q960" s="4"/>
      <c r="R960" s="4"/>
      <c r="S960" s="63"/>
    </row>
    <row r="961">
      <c r="P961" s="4"/>
      <c r="Q961" s="4"/>
      <c r="R961" s="4"/>
      <c r="S961" s="63"/>
    </row>
    <row r="962">
      <c r="P962" s="4"/>
      <c r="Q962" s="4"/>
      <c r="R962" s="4"/>
      <c r="S962" s="63"/>
    </row>
    <row r="963">
      <c r="P963" s="4"/>
      <c r="Q963" s="4"/>
      <c r="R963" s="4"/>
      <c r="S963" s="63"/>
    </row>
    <row r="964">
      <c r="P964" s="4"/>
      <c r="Q964" s="4"/>
      <c r="R964" s="4"/>
      <c r="S964" s="63"/>
    </row>
    <row r="965">
      <c r="P965" s="4"/>
      <c r="Q965" s="4"/>
      <c r="R965" s="4"/>
      <c r="S965" s="63"/>
    </row>
    <row r="966">
      <c r="P966" s="4"/>
      <c r="Q966" s="4"/>
      <c r="R966" s="4"/>
      <c r="S966" s="63"/>
    </row>
    <row r="967">
      <c r="P967" s="4"/>
      <c r="Q967" s="4"/>
      <c r="R967" s="4"/>
      <c r="S967" s="63"/>
    </row>
    <row r="968">
      <c r="P968" s="4"/>
      <c r="Q968" s="4"/>
      <c r="R968" s="4"/>
      <c r="S968" s="63"/>
    </row>
    <row r="969">
      <c r="P969" s="4"/>
      <c r="Q969" s="4"/>
      <c r="R969" s="4"/>
      <c r="S969" s="63"/>
    </row>
    <row r="970">
      <c r="P970" s="4"/>
      <c r="Q970" s="4"/>
      <c r="R970" s="4"/>
      <c r="S970" s="63"/>
    </row>
    <row r="971">
      <c r="P971" s="4"/>
      <c r="Q971" s="4"/>
      <c r="R971" s="4"/>
      <c r="S971" s="63"/>
    </row>
    <row r="972">
      <c r="P972" s="4"/>
      <c r="Q972" s="4"/>
      <c r="R972" s="4"/>
      <c r="S972" s="63"/>
    </row>
    <row r="973">
      <c r="P973" s="4"/>
      <c r="Q973" s="4"/>
      <c r="R973" s="4"/>
      <c r="S973" s="63"/>
    </row>
    <row r="974">
      <c r="P974" s="4"/>
      <c r="Q974" s="4"/>
      <c r="R974" s="4"/>
      <c r="S974" s="63"/>
    </row>
    <row r="975">
      <c r="P975" s="4"/>
      <c r="Q975" s="4"/>
      <c r="R975" s="4"/>
      <c r="S975" s="63"/>
    </row>
    <row r="976">
      <c r="P976" s="4"/>
      <c r="Q976" s="4"/>
      <c r="R976" s="4"/>
      <c r="S976" s="63"/>
    </row>
    <row r="977">
      <c r="P977" s="4"/>
      <c r="Q977" s="4"/>
      <c r="R977" s="4"/>
      <c r="S977" s="63"/>
    </row>
    <row r="978">
      <c r="P978" s="4"/>
      <c r="Q978" s="4"/>
      <c r="R978" s="4"/>
      <c r="S978" s="63"/>
    </row>
    <row r="979">
      <c r="P979" s="4"/>
      <c r="Q979" s="4"/>
      <c r="R979" s="4"/>
      <c r="S979" s="63"/>
    </row>
    <row r="980">
      <c r="P980" s="4"/>
      <c r="Q980" s="4"/>
      <c r="R980" s="4"/>
      <c r="S980" s="63"/>
    </row>
    <row r="981">
      <c r="P981" s="4"/>
      <c r="Q981" s="4"/>
      <c r="R981" s="4"/>
      <c r="S981" s="63"/>
    </row>
    <row r="982">
      <c r="P982" s="4"/>
      <c r="Q982" s="4"/>
      <c r="R982" s="4"/>
      <c r="S982" s="63"/>
    </row>
    <row r="983">
      <c r="P983" s="4"/>
      <c r="Q983" s="4"/>
      <c r="R983" s="4"/>
      <c r="S983" s="63"/>
    </row>
    <row r="984">
      <c r="P984" s="4"/>
      <c r="Q984" s="4"/>
      <c r="R984" s="4"/>
      <c r="S984" s="63"/>
    </row>
    <row r="985">
      <c r="P985" s="4"/>
      <c r="Q985" s="4"/>
      <c r="R985" s="4"/>
      <c r="S985" s="63"/>
    </row>
    <row r="986">
      <c r="P986" s="4"/>
      <c r="Q986" s="4"/>
      <c r="R986" s="4"/>
      <c r="S986" s="63"/>
    </row>
    <row r="987">
      <c r="P987" s="4"/>
      <c r="Q987" s="4"/>
      <c r="R987" s="4"/>
      <c r="S987" s="63"/>
    </row>
    <row r="988">
      <c r="P988" s="4"/>
      <c r="Q988" s="4"/>
      <c r="R988" s="4"/>
      <c r="S988" s="63"/>
    </row>
    <row r="989">
      <c r="P989" s="4"/>
      <c r="Q989" s="4"/>
      <c r="R989" s="4"/>
      <c r="S989" s="63"/>
    </row>
    <row r="990">
      <c r="P990" s="4"/>
      <c r="Q990" s="4"/>
      <c r="R990" s="4"/>
      <c r="S990" s="63"/>
    </row>
    <row r="991">
      <c r="P991" s="4"/>
      <c r="Q991" s="4"/>
      <c r="R991" s="4"/>
      <c r="S991" s="63"/>
    </row>
    <row r="992">
      <c r="P992" s="4"/>
      <c r="Q992" s="4"/>
      <c r="R992" s="4"/>
      <c r="S992" s="63"/>
    </row>
    <row r="993">
      <c r="P993" s="4"/>
      <c r="Q993" s="4"/>
      <c r="R993" s="4"/>
      <c r="S993" s="63"/>
    </row>
    <row r="994">
      <c r="P994" s="4"/>
      <c r="Q994" s="4"/>
      <c r="R994" s="4"/>
      <c r="S994" s="63"/>
    </row>
    <row r="995">
      <c r="P995" s="4"/>
      <c r="Q995" s="4"/>
      <c r="R995" s="4"/>
      <c r="S995" s="63"/>
    </row>
    <row r="996">
      <c r="P996" s="4"/>
      <c r="Q996" s="4"/>
      <c r="R996" s="4"/>
      <c r="S996" s="63"/>
    </row>
    <row r="997">
      <c r="P997" s="4"/>
      <c r="Q997" s="4"/>
      <c r="R997" s="4"/>
      <c r="S997" s="63"/>
    </row>
    <row r="998">
      <c r="P998" s="4"/>
      <c r="Q998" s="4"/>
      <c r="R998" s="4"/>
      <c r="S998" s="63"/>
    </row>
    <row r="999">
      <c r="P999" s="4"/>
      <c r="Q999" s="4"/>
      <c r="R999" s="4"/>
      <c r="S999" s="63"/>
    </row>
    <row r="1000">
      <c r="P1000" s="4"/>
      <c r="Q1000" s="4"/>
      <c r="R1000" s="4"/>
      <c r="S1000" s="63"/>
    </row>
    <row r="1001">
      <c r="P1001" s="4"/>
      <c r="Q1001" s="4"/>
      <c r="R1001" s="4"/>
      <c r="S1001" s="63"/>
    </row>
    <row r="1002">
      <c r="P1002" s="4"/>
      <c r="Q1002" s="4"/>
      <c r="R1002" s="4"/>
      <c r="S1002" s="63"/>
    </row>
    <row r="1003">
      <c r="P1003" s="4"/>
      <c r="Q1003" s="4"/>
      <c r="R1003" s="4"/>
      <c r="S1003" s="63"/>
    </row>
    <row r="1004">
      <c r="P1004" s="4"/>
      <c r="Q1004" s="4"/>
      <c r="R1004" s="4"/>
      <c r="S1004" s="63"/>
    </row>
    <row r="1005">
      <c r="P1005" s="4"/>
      <c r="Q1005" s="4"/>
      <c r="R1005" s="4"/>
      <c r="S1005" s="63"/>
    </row>
    <row r="1006">
      <c r="P1006" s="4"/>
      <c r="Q1006" s="4"/>
      <c r="R1006" s="4"/>
      <c r="S1006" s="63"/>
    </row>
    <row r="1007">
      <c r="P1007" s="4"/>
      <c r="Q1007" s="4"/>
      <c r="R1007" s="4"/>
      <c r="S1007" s="63"/>
    </row>
    <row r="1008">
      <c r="P1008" s="4"/>
      <c r="Q1008" s="4"/>
      <c r="R1008" s="4"/>
      <c r="S1008" s="63"/>
    </row>
    <row r="1009">
      <c r="P1009" s="4"/>
      <c r="Q1009" s="4"/>
      <c r="R1009" s="4"/>
      <c r="S1009" s="63"/>
    </row>
    <row r="1010">
      <c r="P1010" s="4"/>
      <c r="Q1010" s="4"/>
      <c r="R1010" s="4"/>
      <c r="S1010" s="63"/>
    </row>
    <row r="1011">
      <c r="P1011" s="4"/>
      <c r="Q1011" s="4"/>
      <c r="R1011" s="4"/>
      <c r="S1011" s="63"/>
    </row>
    <row r="1012">
      <c r="P1012" s="4"/>
      <c r="Q1012" s="4"/>
      <c r="R1012" s="4"/>
      <c r="S1012" s="63"/>
    </row>
    <row r="1013">
      <c r="P1013" s="4"/>
      <c r="Q1013" s="4"/>
      <c r="R1013" s="4"/>
      <c r="S1013" s="63"/>
    </row>
    <row r="1014">
      <c r="P1014" s="4"/>
      <c r="Q1014" s="4"/>
      <c r="R1014" s="4"/>
      <c r="S1014" s="63"/>
    </row>
    <row r="1015">
      <c r="P1015" s="4"/>
      <c r="Q1015" s="4"/>
      <c r="R1015" s="4"/>
      <c r="S1015" s="63"/>
    </row>
    <row r="1016">
      <c r="P1016" s="4"/>
      <c r="Q1016" s="4"/>
      <c r="R1016" s="4"/>
      <c r="S1016" s="63"/>
    </row>
    <row r="1017">
      <c r="P1017" s="4"/>
      <c r="Q1017" s="4"/>
      <c r="R1017" s="4"/>
      <c r="S1017" s="63"/>
    </row>
    <row r="1018">
      <c r="P1018" s="4"/>
      <c r="Q1018" s="4"/>
      <c r="R1018" s="4"/>
      <c r="S1018" s="63"/>
    </row>
    <row r="1019">
      <c r="P1019" s="4"/>
      <c r="Q1019" s="4"/>
      <c r="R1019" s="4"/>
      <c r="S1019" s="63"/>
    </row>
    <row r="1020">
      <c r="P1020" s="4"/>
      <c r="Q1020" s="4"/>
      <c r="R1020" s="4"/>
      <c r="S1020" s="63"/>
    </row>
    <row r="1021">
      <c r="P1021" s="4"/>
      <c r="Q1021" s="4"/>
      <c r="R1021" s="4"/>
      <c r="S1021" s="63"/>
    </row>
    <row r="1022">
      <c r="P1022" s="4"/>
      <c r="Q1022" s="4"/>
      <c r="R1022" s="4"/>
      <c r="S1022" s="63"/>
    </row>
    <row r="1023">
      <c r="P1023" s="4"/>
      <c r="Q1023" s="4"/>
      <c r="R1023" s="4"/>
      <c r="S1023" s="63"/>
    </row>
    <row r="1024">
      <c r="P1024" s="4"/>
      <c r="Q1024" s="4"/>
      <c r="R1024" s="4"/>
      <c r="S1024" s="63"/>
    </row>
    <row r="1025">
      <c r="P1025" s="4"/>
      <c r="Q1025" s="4"/>
      <c r="R1025" s="4"/>
      <c r="S1025" s="63"/>
    </row>
    <row r="1026">
      <c r="P1026" s="4"/>
      <c r="Q1026" s="4"/>
      <c r="R1026" s="4"/>
      <c r="S1026" s="63"/>
    </row>
    <row r="1027">
      <c r="P1027" s="4"/>
      <c r="Q1027" s="4"/>
      <c r="R1027" s="4"/>
      <c r="S1027" s="63"/>
    </row>
    <row r="1028">
      <c r="P1028" s="4"/>
      <c r="Q1028" s="4"/>
      <c r="R1028" s="4"/>
      <c r="S1028" s="63"/>
    </row>
    <row r="1029">
      <c r="P1029" s="4"/>
      <c r="Q1029" s="4"/>
      <c r="R1029" s="4"/>
      <c r="S1029" s="63"/>
    </row>
    <row r="1030">
      <c r="P1030" s="4"/>
      <c r="Q1030" s="4"/>
      <c r="R1030" s="4"/>
      <c r="S1030" s="63"/>
    </row>
    <row r="1031">
      <c r="P1031" s="4"/>
      <c r="Q1031" s="4"/>
      <c r="R1031" s="4"/>
      <c r="S1031" s="63"/>
    </row>
    <row r="1032">
      <c r="P1032" s="4"/>
      <c r="Q1032" s="4"/>
      <c r="R1032" s="4"/>
      <c r="S1032" s="63"/>
    </row>
    <row r="1033">
      <c r="P1033" s="4"/>
      <c r="Q1033" s="4"/>
      <c r="R1033" s="4"/>
      <c r="S1033" s="63"/>
    </row>
    <row r="1034">
      <c r="P1034" s="4"/>
      <c r="Q1034" s="4"/>
      <c r="R1034" s="4"/>
      <c r="S1034" s="63"/>
    </row>
    <row r="1035">
      <c r="P1035" s="4"/>
      <c r="Q1035" s="4"/>
      <c r="R1035" s="4"/>
      <c r="S1035" s="63"/>
    </row>
    <row r="1036">
      <c r="P1036" s="4"/>
      <c r="Q1036" s="4"/>
      <c r="R1036" s="4"/>
      <c r="S1036" s="63"/>
    </row>
    <row r="1037">
      <c r="P1037" s="4"/>
      <c r="Q1037" s="4"/>
      <c r="R1037" s="4"/>
      <c r="S1037" s="63"/>
    </row>
    <row r="1038">
      <c r="P1038" s="4"/>
      <c r="Q1038" s="4"/>
      <c r="R1038" s="4"/>
      <c r="S1038" s="63"/>
    </row>
    <row r="1039">
      <c r="P1039" s="4"/>
      <c r="Q1039" s="4"/>
      <c r="R1039" s="4"/>
      <c r="S1039" s="63"/>
    </row>
    <row r="1040">
      <c r="P1040" s="4"/>
      <c r="Q1040" s="4"/>
      <c r="R1040" s="4"/>
      <c r="S1040" s="63"/>
    </row>
    <row r="1041">
      <c r="P1041" s="4"/>
      <c r="Q1041" s="4"/>
      <c r="R1041" s="4"/>
      <c r="S1041" s="63"/>
    </row>
    <row r="1042">
      <c r="P1042" s="4"/>
      <c r="Q1042" s="4"/>
      <c r="R1042" s="4"/>
      <c r="S1042" s="63"/>
    </row>
    <row r="1043">
      <c r="P1043" s="4"/>
      <c r="Q1043" s="4"/>
      <c r="R1043" s="4"/>
      <c r="S1043" s="63"/>
    </row>
    <row r="1044">
      <c r="P1044" s="4"/>
      <c r="Q1044" s="4"/>
      <c r="R1044" s="4"/>
      <c r="S1044" s="63"/>
    </row>
    <row r="1045">
      <c r="P1045" s="4"/>
      <c r="Q1045" s="4"/>
      <c r="R1045" s="4"/>
      <c r="S1045" s="63"/>
    </row>
    <row r="1046">
      <c r="P1046" s="4"/>
      <c r="Q1046" s="4"/>
      <c r="R1046" s="4"/>
      <c r="S1046" s="63"/>
    </row>
    <row r="1047">
      <c r="P1047" s="4"/>
      <c r="Q1047" s="4"/>
      <c r="R1047" s="4"/>
      <c r="S1047" s="63"/>
    </row>
    <row r="1048">
      <c r="P1048" s="4"/>
      <c r="Q1048" s="4"/>
      <c r="R1048" s="4"/>
      <c r="S1048" s="63"/>
    </row>
    <row r="1049">
      <c r="P1049" s="4"/>
      <c r="Q1049" s="4"/>
      <c r="R1049" s="4"/>
      <c r="S1049" s="63"/>
    </row>
    <row r="1050">
      <c r="P1050" s="4"/>
      <c r="Q1050" s="4"/>
      <c r="R1050" s="4"/>
      <c r="S1050" s="63"/>
    </row>
    <row r="1051">
      <c r="P1051" s="4"/>
      <c r="Q1051" s="4"/>
      <c r="R1051" s="4"/>
      <c r="S1051" s="63"/>
    </row>
    <row r="1052">
      <c r="P1052" s="4"/>
      <c r="Q1052" s="4"/>
      <c r="R1052" s="4"/>
      <c r="S1052" s="63"/>
    </row>
    <row r="1053">
      <c r="P1053" s="4"/>
      <c r="Q1053" s="4"/>
      <c r="R1053" s="4"/>
      <c r="S1053" s="63"/>
    </row>
    <row r="1054">
      <c r="P1054" s="4"/>
      <c r="Q1054" s="4"/>
      <c r="R1054" s="4"/>
      <c r="S1054" s="63"/>
    </row>
    <row r="1055">
      <c r="P1055" s="4"/>
      <c r="Q1055" s="4"/>
      <c r="R1055" s="4"/>
      <c r="S1055" s="63"/>
    </row>
    <row r="1056">
      <c r="P1056" s="4"/>
      <c r="Q1056" s="4"/>
      <c r="R1056" s="4"/>
      <c r="S1056" s="63"/>
    </row>
    <row r="1057">
      <c r="P1057" s="4"/>
      <c r="Q1057" s="4"/>
      <c r="R1057" s="4"/>
      <c r="S1057" s="63"/>
    </row>
    <row r="1058">
      <c r="P1058" s="4"/>
      <c r="Q1058" s="4"/>
      <c r="R1058" s="4"/>
      <c r="S1058" s="63"/>
    </row>
    <row r="1059">
      <c r="P1059" s="4"/>
      <c r="Q1059" s="4"/>
      <c r="R1059" s="4"/>
      <c r="S1059" s="63"/>
    </row>
    <row r="1060">
      <c r="P1060" s="4"/>
      <c r="Q1060" s="4"/>
      <c r="R1060" s="4"/>
      <c r="S1060" s="63"/>
    </row>
    <row r="1061">
      <c r="P1061" s="4"/>
      <c r="Q1061" s="4"/>
      <c r="R1061" s="4"/>
      <c r="S1061" s="63"/>
    </row>
    <row r="1062">
      <c r="P1062" s="4"/>
      <c r="Q1062" s="4"/>
      <c r="R1062" s="4"/>
      <c r="S1062" s="63"/>
    </row>
    <row r="1063">
      <c r="P1063" s="4"/>
      <c r="Q1063" s="4"/>
      <c r="R1063" s="4"/>
      <c r="S1063" s="63"/>
    </row>
    <row r="1064">
      <c r="P1064" s="4"/>
      <c r="Q1064" s="4"/>
      <c r="R1064" s="4"/>
      <c r="S1064" s="63"/>
    </row>
    <row r="1065">
      <c r="P1065" s="4"/>
      <c r="Q1065" s="4"/>
      <c r="R1065" s="4"/>
      <c r="S1065" s="63"/>
    </row>
    <row r="1066">
      <c r="P1066" s="4"/>
      <c r="Q1066" s="4"/>
      <c r="R1066" s="4"/>
      <c r="S1066" s="63"/>
    </row>
    <row r="1067">
      <c r="P1067" s="4"/>
      <c r="Q1067" s="4"/>
      <c r="R1067" s="4"/>
      <c r="S1067" s="63"/>
    </row>
    <row r="1068">
      <c r="P1068" s="4"/>
      <c r="Q1068" s="4"/>
      <c r="R1068" s="4"/>
      <c r="S1068" s="63"/>
    </row>
    <row r="1069">
      <c r="P1069" s="4"/>
      <c r="Q1069" s="4"/>
      <c r="R1069" s="4"/>
      <c r="S1069" s="63"/>
    </row>
    <row r="1070">
      <c r="P1070" s="4"/>
      <c r="Q1070" s="4"/>
      <c r="R1070" s="4"/>
      <c r="S1070" s="63"/>
    </row>
  </sheetData>
  <mergeCells count="19">
    <mergeCell ref="AU1:AX1"/>
    <mergeCell ref="AY1:BB1"/>
    <mergeCell ref="U12:W12"/>
    <mergeCell ref="E1:K1"/>
    <mergeCell ref="M1:O1"/>
    <mergeCell ref="P1:R1"/>
    <mergeCell ref="Z1:AC1"/>
    <mergeCell ref="AD1:AG1"/>
    <mergeCell ref="AJ1:AM1"/>
    <mergeCell ref="AN1:AQ1"/>
    <mergeCell ref="A255:C255"/>
    <mergeCell ref="F255:H255"/>
    <mergeCell ref="A213:H213"/>
    <mergeCell ref="C214:D214"/>
    <mergeCell ref="G214:H214"/>
    <mergeCell ref="A221:H221"/>
    <mergeCell ref="A222:C222"/>
    <mergeCell ref="F222:H222"/>
    <mergeCell ref="A254:H25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5" max="5" width="15.25"/>
    <col customWidth="1" min="10" max="10" width="18.13"/>
  </cols>
  <sheetData>
    <row r="1">
      <c r="A1" s="103"/>
      <c r="B1" s="101" t="s">
        <v>63</v>
      </c>
      <c r="C1" s="101" t="s">
        <v>64</v>
      </c>
      <c r="E1" s="104"/>
      <c r="J1" s="63"/>
      <c r="K1" s="101" t="s">
        <v>63</v>
      </c>
      <c r="L1" s="101" t="s">
        <v>64</v>
      </c>
      <c r="Q1" s="102"/>
      <c r="R1" s="48" t="s">
        <v>40</v>
      </c>
      <c r="S1" s="50"/>
      <c r="U1" s="102"/>
      <c r="V1" s="48" t="s">
        <v>41</v>
      </c>
      <c r="W1" s="50"/>
      <c r="X1" s="102"/>
    </row>
    <row r="2">
      <c r="A2" s="105" t="s">
        <v>74</v>
      </c>
      <c r="B2" s="106">
        <v>0.285836</v>
      </c>
      <c r="C2" s="106">
        <v>0.388289</v>
      </c>
      <c r="E2" s="104"/>
      <c r="J2" s="54" t="s">
        <v>51</v>
      </c>
      <c r="K2" s="74">
        <v>39117.954189189186</v>
      </c>
      <c r="L2" s="74">
        <v>43541.17362068965</v>
      </c>
      <c r="R2" s="101" t="s">
        <v>63</v>
      </c>
      <c r="S2" s="101" t="s">
        <v>64</v>
      </c>
      <c r="V2" s="101" t="s">
        <v>63</v>
      </c>
      <c r="W2" s="101" t="s">
        <v>64</v>
      </c>
    </row>
    <row r="3">
      <c r="A3" s="105" t="s">
        <v>75</v>
      </c>
      <c r="B3" s="106">
        <v>0.292647</v>
      </c>
      <c r="C3" s="106">
        <v>0.240434</v>
      </c>
      <c r="E3" s="104"/>
      <c r="J3" s="54" t="s">
        <v>82</v>
      </c>
      <c r="K3" s="74">
        <v>43572.38586918863</v>
      </c>
      <c r="L3" s="74">
        <v>50008.33855252319</v>
      </c>
      <c r="Q3" s="54" t="s">
        <v>65</v>
      </c>
      <c r="R3" s="107">
        <v>0.2613586105240419</v>
      </c>
      <c r="S3" s="107">
        <v>0.38070045199912217</v>
      </c>
      <c r="U3" s="54" t="s">
        <v>65</v>
      </c>
      <c r="V3" s="107">
        <v>0.26281251395071925</v>
      </c>
      <c r="W3" s="107">
        <v>0.223520917169069</v>
      </c>
    </row>
    <row r="4">
      <c r="E4" s="104"/>
      <c r="J4" s="54" t="s">
        <v>83</v>
      </c>
      <c r="K4" s="74">
        <v>34663.522509189745</v>
      </c>
      <c r="L4" s="74">
        <v>37074.00868885611</v>
      </c>
      <c r="Q4" s="54" t="s">
        <v>66</v>
      </c>
      <c r="R4" s="107">
        <v>0.32767847805838435</v>
      </c>
      <c r="S4" s="107">
        <v>0.336000098864989</v>
      </c>
      <c r="U4" s="54" t="s">
        <v>66</v>
      </c>
      <c r="V4" s="107">
        <v>0.2608300634971751</v>
      </c>
      <c r="W4" s="107">
        <v>0.35990215753946203</v>
      </c>
    </row>
    <row r="5">
      <c r="E5" s="104"/>
      <c r="Q5" s="54" t="s">
        <v>67</v>
      </c>
      <c r="R5" s="107">
        <v>0.28494132895989144</v>
      </c>
      <c r="S5" s="107">
        <v>0.42505775365437265</v>
      </c>
      <c r="U5" s="54" t="s">
        <v>67</v>
      </c>
      <c r="V5" s="107">
        <v>0.34010400103987176</v>
      </c>
      <c r="W5" s="107">
        <v>0.20437806750300683</v>
      </c>
    </row>
    <row r="6">
      <c r="E6" s="104"/>
    </row>
    <row r="7">
      <c r="E7" s="104"/>
    </row>
    <row r="8">
      <c r="E8" s="104"/>
    </row>
    <row r="9">
      <c r="E9" s="104"/>
    </row>
    <row r="10">
      <c r="E10" s="104"/>
    </row>
    <row r="11">
      <c r="E11" s="104"/>
    </row>
    <row r="12">
      <c r="E12" s="104"/>
    </row>
    <row r="13">
      <c r="E13" s="104"/>
    </row>
    <row r="14">
      <c r="E14" s="104"/>
    </row>
    <row r="15">
      <c r="E15" s="104"/>
    </row>
    <row r="16">
      <c r="E16" s="104"/>
    </row>
    <row r="17">
      <c r="E17" s="104"/>
    </row>
    <row r="18">
      <c r="E18" s="104"/>
    </row>
    <row r="19">
      <c r="E19" s="104"/>
    </row>
    <row r="20">
      <c r="E20" s="104"/>
    </row>
    <row r="21">
      <c r="E21" s="104"/>
    </row>
    <row r="22">
      <c r="E22" s="104"/>
    </row>
    <row r="23">
      <c r="E23" s="104"/>
    </row>
    <row r="24">
      <c r="E24" s="104"/>
    </row>
    <row r="25">
      <c r="E25" s="104"/>
    </row>
    <row r="26">
      <c r="E26" s="104"/>
    </row>
    <row r="27">
      <c r="E27" s="104"/>
    </row>
    <row r="28">
      <c r="E28" s="104"/>
      <c r="I28" s="108" t="s">
        <v>84</v>
      </c>
      <c r="R28" s="109">
        <f>5*60</f>
        <v>300</v>
      </c>
    </row>
    <row r="29">
      <c r="E29" s="104"/>
      <c r="R29" s="109">
        <f>300*58</f>
        <v>17400</v>
      </c>
    </row>
    <row r="30">
      <c r="E30" s="104"/>
    </row>
    <row r="31">
      <c r="E31" s="104"/>
      <c r="W31" s="109">
        <f>27000/30</f>
        <v>900</v>
      </c>
      <c r="Y31" s="109">
        <f>5*60</f>
        <v>300</v>
      </c>
    </row>
    <row r="32">
      <c r="E32" s="104"/>
      <c r="W32" s="109">
        <f>900/60</f>
        <v>15</v>
      </c>
      <c r="Y32" s="109">
        <f>300*30</f>
        <v>9000</v>
      </c>
    </row>
    <row r="33">
      <c r="A33" s="48" t="s">
        <v>85</v>
      </c>
      <c r="B33" s="49"/>
      <c r="C33" s="49"/>
      <c r="D33" s="49"/>
      <c r="E33" s="50"/>
      <c r="G33" s="48" t="s">
        <v>86</v>
      </c>
      <c r="H33" s="49"/>
      <c r="I33" s="49"/>
      <c r="J33" s="49"/>
      <c r="K33" s="50"/>
      <c r="M33" s="48" t="s">
        <v>87</v>
      </c>
      <c r="N33" s="49"/>
      <c r="O33" s="49"/>
      <c r="P33" s="49"/>
      <c r="Q33" s="49"/>
      <c r="R33" s="49"/>
      <c r="S33" s="50"/>
    </row>
    <row r="34">
      <c r="E34" s="104"/>
      <c r="K34" s="104"/>
      <c r="Q34" s="48" t="s">
        <v>88</v>
      </c>
      <c r="R34" s="49"/>
      <c r="S34" s="50"/>
    </row>
    <row r="35">
      <c r="A35" s="56" t="s">
        <v>5</v>
      </c>
      <c r="B35" s="56" t="s">
        <v>38</v>
      </c>
      <c r="C35" s="56" t="s">
        <v>23</v>
      </c>
      <c r="D35" s="56" t="s">
        <v>39</v>
      </c>
      <c r="E35" s="110" t="s">
        <v>89</v>
      </c>
      <c r="G35" s="56" t="s">
        <v>5</v>
      </c>
      <c r="H35" s="56" t="s">
        <v>38</v>
      </c>
      <c r="I35" s="56" t="s">
        <v>23</v>
      </c>
      <c r="J35" s="56" t="s">
        <v>39</v>
      </c>
      <c r="K35" s="110" t="s">
        <v>89</v>
      </c>
      <c r="M35" s="56" t="s">
        <v>5</v>
      </c>
      <c r="N35" s="56" t="s">
        <v>38</v>
      </c>
      <c r="O35" s="56" t="s">
        <v>23</v>
      </c>
      <c r="P35" s="56" t="s">
        <v>39</v>
      </c>
      <c r="Q35" s="111">
        <v>3.0</v>
      </c>
      <c r="R35" s="111">
        <v>2.0</v>
      </c>
      <c r="S35" s="111">
        <v>1.0</v>
      </c>
      <c r="T35" s="56" t="s">
        <v>74</v>
      </c>
      <c r="U35" s="56" t="s">
        <v>75</v>
      </c>
      <c r="V35" s="56" t="s">
        <v>90</v>
      </c>
      <c r="W35" s="56" t="s">
        <v>43</v>
      </c>
      <c r="X35" s="56" t="s">
        <v>44</v>
      </c>
      <c r="Y35" s="56" t="s">
        <v>45</v>
      </c>
      <c r="Z35" s="56" t="s">
        <v>91</v>
      </c>
      <c r="AA35" s="56" t="s">
        <v>47</v>
      </c>
    </row>
    <row r="36">
      <c r="A36" s="73">
        <v>21.0</v>
      </c>
      <c r="B36" s="60">
        <v>2.0</v>
      </c>
      <c r="C36" s="67">
        <v>29.0</v>
      </c>
      <c r="D36" s="60" t="s">
        <v>61</v>
      </c>
      <c r="E36" s="64">
        <v>7130.060514</v>
      </c>
      <c r="G36" s="112">
        <v>1.0</v>
      </c>
      <c r="H36" s="60">
        <v>2.0</v>
      </c>
      <c r="I36" s="67">
        <v>8.0</v>
      </c>
      <c r="J36" s="60" t="s">
        <v>61</v>
      </c>
      <c r="K36" s="64">
        <v>247.8588707</v>
      </c>
      <c r="M36" s="112">
        <v>21.0</v>
      </c>
      <c r="N36" s="60">
        <v>2.0</v>
      </c>
      <c r="O36" s="67">
        <v>29.0</v>
      </c>
      <c r="P36" s="60" t="s">
        <v>61</v>
      </c>
      <c r="Q36" s="113">
        <v>0.0</v>
      </c>
      <c r="R36" s="114">
        <v>1.0</v>
      </c>
      <c r="S36" s="64">
        <v>0.0</v>
      </c>
      <c r="T36" s="115">
        <v>0.0</v>
      </c>
      <c r="U36" s="116">
        <v>3649.0</v>
      </c>
      <c r="V36" s="117">
        <v>5363.0</v>
      </c>
      <c r="W36" s="118">
        <f t="shared" ref="W36:W219" si="1">T36+U36+V36</f>
        <v>9012</v>
      </c>
      <c r="X36" s="119">
        <f t="shared" ref="X36:X219" si="2">T36/W36</f>
        <v>0</v>
      </c>
      <c r="Y36" s="119">
        <f t="shared" ref="Y36:Y219" si="3">U36/W36</f>
        <v>0.4049045717</v>
      </c>
      <c r="Z36" s="119">
        <f t="shared" ref="Z36:Z219" si="4">V36/W36</f>
        <v>0.5950954283</v>
      </c>
      <c r="AA36" s="100">
        <f t="shared" ref="AA36:AA219" si="5">(X36-Y36)/(X36+Y36)</f>
        <v>-1</v>
      </c>
    </row>
    <row r="37">
      <c r="A37" s="73">
        <v>25.0</v>
      </c>
      <c r="B37" s="60">
        <v>2.0</v>
      </c>
      <c r="C37" s="67">
        <v>29.0</v>
      </c>
      <c r="D37" s="60" t="s">
        <v>61</v>
      </c>
      <c r="E37" s="64">
        <v>26109.0501</v>
      </c>
      <c r="G37" s="120">
        <v>2.0</v>
      </c>
      <c r="H37" s="121">
        <v>2.0</v>
      </c>
      <c r="I37" s="122">
        <v>8.0</v>
      </c>
      <c r="J37" s="121" t="s">
        <v>61</v>
      </c>
      <c r="K37" s="123" t="s">
        <v>69</v>
      </c>
      <c r="M37" s="112">
        <v>25.0</v>
      </c>
      <c r="N37" s="60">
        <v>2.0</v>
      </c>
      <c r="O37" s="67">
        <v>29.0</v>
      </c>
      <c r="P37" s="60" t="s">
        <v>61</v>
      </c>
      <c r="Q37" s="113">
        <v>1.0</v>
      </c>
      <c r="R37" s="114">
        <v>0.0</v>
      </c>
      <c r="S37" s="64">
        <v>0.0</v>
      </c>
      <c r="T37" s="124">
        <v>1661.0</v>
      </c>
      <c r="U37" s="125">
        <v>1804.0</v>
      </c>
      <c r="V37" s="126">
        <v>5527.0</v>
      </c>
      <c r="W37" s="118">
        <f t="shared" si="1"/>
        <v>8992</v>
      </c>
      <c r="X37" s="119">
        <f t="shared" si="2"/>
        <v>0.1847197509</v>
      </c>
      <c r="Y37" s="119">
        <f t="shared" si="3"/>
        <v>0.2006227758</v>
      </c>
      <c r="Z37" s="119">
        <f t="shared" si="4"/>
        <v>0.6146574733</v>
      </c>
      <c r="AA37" s="100">
        <f t="shared" si="5"/>
        <v>-0.04126984127</v>
      </c>
    </row>
    <row r="38">
      <c r="A38" s="73">
        <v>26.0</v>
      </c>
      <c r="B38" s="60">
        <v>2.0</v>
      </c>
      <c r="C38" s="67">
        <v>29.0</v>
      </c>
      <c r="D38" s="60" t="s">
        <v>61</v>
      </c>
      <c r="E38" s="64">
        <v>16996.39718</v>
      </c>
      <c r="G38" s="120">
        <v>3.0</v>
      </c>
      <c r="H38" s="121">
        <v>2.0</v>
      </c>
      <c r="I38" s="122">
        <v>8.0</v>
      </c>
      <c r="J38" s="121" t="s">
        <v>61</v>
      </c>
      <c r="K38" s="123">
        <v>211.1686433</v>
      </c>
      <c r="M38" s="112">
        <v>26.0</v>
      </c>
      <c r="N38" s="60">
        <v>2.0</v>
      </c>
      <c r="O38" s="67">
        <v>29.0</v>
      </c>
      <c r="P38" s="60" t="s">
        <v>61</v>
      </c>
      <c r="Q38" s="113">
        <v>0.0</v>
      </c>
      <c r="R38" s="114">
        <v>1.0</v>
      </c>
      <c r="S38" s="64">
        <v>0.0</v>
      </c>
      <c r="T38" s="124">
        <v>6744.0</v>
      </c>
      <c r="U38" s="125">
        <v>0.0</v>
      </c>
      <c r="V38" s="126">
        <v>9239.0</v>
      </c>
      <c r="W38" s="118">
        <f t="shared" si="1"/>
        <v>15983</v>
      </c>
      <c r="X38" s="119">
        <f t="shared" si="2"/>
        <v>0.4219483201</v>
      </c>
      <c r="Y38" s="119">
        <f t="shared" si="3"/>
        <v>0</v>
      </c>
      <c r="Z38" s="119">
        <f t="shared" si="4"/>
        <v>0.5780516799</v>
      </c>
      <c r="AA38" s="100">
        <f t="shared" si="5"/>
        <v>1</v>
      </c>
    </row>
    <row r="39">
      <c r="A39" s="73">
        <v>30.0</v>
      </c>
      <c r="B39" s="60">
        <v>2.0</v>
      </c>
      <c r="C39" s="67">
        <v>29.0</v>
      </c>
      <c r="D39" s="60" t="s">
        <v>61</v>
      </c>
      <c r="E39" s="64">
        <v>1953.991355</v>
      </c>
      <c r="G39" s="112">
        <v>4.0</v>
      </c>
      <c r="H39" s="60">
        <v>2.0</v>
      </c>
      <c r="I39" s="67">
        <v>8.0</v>
      </c>
      <c r="J39" s="60" t="s">
        <v>61</v>
      </c>
      <c r="K39" s="64">
        <v>71.86473408</v>
      </c>
      <c r="M39" s="112">
        <v>30.0</v>
      </c>
      <c r="N39" s="60">
        <v>2.0</v>
      </c>
      <c r="O39" s="67">
        <v>29.0</v>
      </c>
      <c r="P39" s="60" t="s">
        <v>61</v>
      </c>
      <c r="Q39" s="127">
        <v>0.0</v>
      </c>
      <c r="R39" s="128">
        <v>0.0</v>
      </c>
      <c r="S39" s="129">
        <v>1.0</v>
      </c>
      <c r="T39" s="130">
        <v>15966.0</v>
      </c>
      <c r="U39" s="131">
        <v>0.0</v>
      </c>
      <c r="V39" s="132">
        <v>0.0</v>
      </c>
      <c r="W39" s="133">
        <f t="shared" si="1"/>
        <v>15966</v>
      </c>
      <c r="X39" s="119">
        <f t="shared" si="2"/>
        <v>1</v>
      </c>
      <c r="Y39" s="119">
        <f t="shared" si="3"/>
        <v>0</v>
      </c>
      <c r="Z39" s="119">
        <f t="shared" si="4"/>
        <v>0</v>
      </c>
      <c r="AA39" s="100">
        <f t="shared" si="5"/>
        <v>1</v>
      </c>
    </row>
    <row r="40">
      <c r="A40" s="134">
        <v>1.0</v>
      </c>
      <c r="B40" s="135">
        <v>3.0</v>
      </c>
      <c r="C40" s="61">
        <v>8.0</v>
      </c>
      <c r="D40" s="135" t="s">
        <v>61</v>
      </c>
      <c r="E40" s="136">
        <v>15958.21379</v>
      </c>
      <c r="G40" s="112">
        <v>5.0</v>
      </c>
      <c r="H40" s="60">
        <v>2.0</v>
      </c>
      <c r="I40" s="67">
        <v>9.0</v>
      </c>
      <c r="J40" s="60" t="s">
        <v>61</v>
      </c>
      <c r="K40" s="64">
        <v>164.6189314</v>
      </c>
      <c r="M40" s="137">
        <v>1.0</v>
      </c>
      <c r="N40" s="135">
        <v>3.0</v>
      </c>
      <c r="O40" s="61">
        <v>8.0</v>
      </c>
      <c r="P40" s="135" t="s">
        <v>61</v>
      </c>
      <c r="Q40" s="113">
        <v>0.0</v>
      </c>
      <c r="R40" s="114">
        <v>1.0</v>
      </c>
      <c r="S40" s="64">
        <v>0.0</v>
      </c>
      <c r="T40" s="124">
        <v>0.0</v>
      </c>
      <c r="U40" s="125">
        <v>7672.0</v>
      </c>
      <c r="V40" s="126">
        <v>3705.0</v>
      </c>
      <c r="W40" s="118">
        <f t="shared" si="1"/>
        <v>11377</v>
      </c>
      <c r="X40" s="119">
        <f t="shared" si="2"/>
        <v>0</v>
      </c>
      <c r="Y40" s="119">
        <f t="shared" si="3"/>
        <v>0.6743429727</v>
      </c>
      <c r="Z40" s="119">
        <f t="shared" si="4"/>
        <v>0.3256570273</v>
      </c>
      <c r="AA40" s="100">
        <f t="shared" si="5"/>
        <v>-1</v>
      </c>
    </row>
    <row r="41">
      <c r="A41" s="73">
        <v>2.0</v>
      </c>
      <c r="B41" s="60">
        <v>3.0</v>
      </c>
      <c r="C41" s="67">
        <v>8.0</v>
      </c>
      <c r="D41" s="60" t="s">
        <v>61</v>
      </c>
      <c r="E41" s="64">
        <v>18587.92516</v>
      </c>
      <c r="G41" s="112">
        <v>6.0</v>
      </c>
      <c r="H41" s="60">
        <v>2.0</v>
      </c>
      <c r="I41" s="67">
        <v>9.0</v>
      </c>
      <c r="J41" s="60" t="s">
        <v>61</v>
      </c>
      <c r="K41" s="64">
        <v>151.9779332</v>
      </c>
      <c r="M41" s="112">
        <v>2.0</v>
      </c>
      <c r="N41" s="60">
        <v>3.0</v>
      </c>
      <c r="O41" s="67">
        <v>8.0</v>
      </c>
      <c r="P41" s="60" t="s">
        <v>61</v>
      </c>
      <c r="Q41" s="113">
        <v>1.0</v>
      </c>
      <c r="R41" s="114">
        <v>0.0</v>
      </c>
      <c r="S41" s="64">
        <v>0.0</v>
      </c>
      <c r="T41" s="124">
        <v>4863.0</v>
      </c>
      <c r="U41" s="125">
        <v>2499.0</v>
      </c>
      <c r="V41" s="126">
        <v>3808.0</v>
      </c>
      <c r="W41" s="118">
        <f t="shared" si="1"/>
        <v>11170</v>
      </c>
      <c r="X41" s="119">
        <f t="shared" si="2"/>
        <v>0.4353625783</v>
      </c>
      <c r="Y41" s="119">
        <f t="shared" si="3"/>
        <v>0.2237242614</v>
      </c>
      <c r="Z41" s="119">
        <f t="shared" si="4"/>
        <v>0.3409131603</v>
      </c>
      <c r="AA41" s="100">
        <f t="shared" si="5"/>
        <v>0.3211083945</v>
      </c>
    </row>
    <row r="42">
      <c r="A42" s="73">
        <v>3.0</v>
      </c>
      <c r="B42" s="60">
        <v>3.0</v>
      </c>
      <c r="C42" s="67">
        <v>8.0</v>
      </c>
      <c r="D42" s="60" t="s">
        <v>61</v>
      </c>
      <c r="E42" s="64">
        <v>23984.03186</v>
      </c>
      <c r="G42" s="120">
        <v>7.0</v>
      </c>
      <c r="H42" s="121">
        <v>2.0</v>
      </c>
      <c r="I42" s="122">
        <v>9.0</v>
      </c>
      <c r="J42" s="121" t="s">
        <v>61</v>
      </c>
      <c r="K42" s="123" t="s">
        <v>69</v>
      </c>
      <c r="M42" s="112">
        <v>3.0</v>
      </c>
      <c r="N42" s="60">
        <v>3.0</v>
      </c>
      <c r="O42" s="67">
        <v>8.0</v>
      </c>
      <c r="P42" s="60" t="s">
        <v>61</v>
      </c>
      <c r="Q42" s="113">
        <v>1.0</v>
      </c>
      <c r="R42" s="114">
        <v>0.0</v>
      </c>
      <c r="S42" s="64">
        <v>0.0</v>
      </c>
      <c r="T42" s="124">
        <v>5314.0</v>
      </c>
      <c r="U42" s="125">
        <v>738.0</v>
      </c>
      <c r="V42" s="126">
        <v>5133.0</v>
      </c>
      <c r="W42" s="118">
        <f t="shared" si="1"/>
        <v>11185</v>
      </c>
      <c r="X42" s="119">
        <f t="shared" si="2"/>
        <v>0.4751005811</v>
      </c>
      <c r="Y42" s="119">
        <f t="shared" si="3"/>
        <v>0.06598122485</v>
      </c>
      <c r="Z42" s="119">
        <f t="shared" si="4"/>
        <v>0.458918194</v>
      </c>
      <c r="AA42" s="100">
        <f t="shared" si="5"/>
        <v>0.7561136814</v>
      </c>
    </row>
    <row r="43">
      <c r="A43" s="73">
        <v>4.0</v>
      </c>
      <c r="B43" s="60">
        <v>3.0</v>
      </c>
      <c r="C43" s="67">
        <v>8.0</v>
      </c>
      <c r="D43" s="60" t="s">
        <v>61</v>
      </c>
      <c r="E43" s="64">
        <v>18812.60868</v>
      </c>
      <c r="G43" s="120">
        <v>8.0</v>
      </c>
      <c r="H43" s="121">
        <v>2.0</v>
      </c>
      <c r="I43" s="122">
        <v>9.0</v>
      </c>
      <c r="J43" s="121" t="s">
        <v>61</v>
      </c>
      <c r="K43" s="123" t="s">
        <v>69</v>
      </c>
      <c r="M43" s="112">
        <v>4.0</v>
      </c>
      <c r="N43" s="60">
        <v>3.0</v>
      </c>
      <c r="O43" s="67">
        <v>8.0</v>
      </c>
      <c r="P43" s="60" t="s">
        <v>61</v>
      </c>
      <c r="Q43" s="113">
        <v>1.0</v>
      </c>
      <c r="R43" s="114">
        <v>0.0</v>
      </c>
      <c r="S43" s="64">
        <v>0.0</v>
      </c>
      <c r="T43" s="124">
        <v>3526.0</v>
      </c>
      <c r="U43" s="125">
        <v>939.0</v>
      </c>
      <c r="V43" s="126">
        <v>6746.0</v>
      </c>
      <c r="W43" s="118">
        <f t="shared" si="1"/>
        <v>11211</v>
      </c>
      <c r="X43" s="119">
        <f t="shared" si="2"/>
        <v>0.3145125323</v>
      </c>
      <c r="Y43" s="119">
        <f t="shared" si="3"/>
        <v>0.08375702435</v>
      </c>
      <c r="Z43" s="119">
        <f t="shared" si="4"/>
        <v>0.6017304433</v>
      </c>
      <c r="AA43" s="100">
        <f t="shared" si="5"/>
        <v>0.5793952968</v>
      </c>
    </row>
    <row r="44">
      <c r="A44" s="73">
        <v>5.0</v>
      </c>
      <c r="B44" s="60">
        <v>3.0</v>
      </c>
      <c r="C44" s="67">
        <v>8.0</v>
      </c>
      <c r="D44" s="60" t="s">
        <v>61</v>
      </c>
      <c r="E44" s="64">
        <v>16079.51347</v>
      </c>
      <c r="G44" s="120">
        <v>9.0</v>
      </c>
      <c r="H44" s="121">
        <v>2.0</v>
      </c>
      <c r="I44" s="122">
        <v>15.0</v>
      </c>
      <c r="J44" s="121" t="s">
        <v>61</v>
      </c>
      <c r="K44" s="123" t="s">
        <v>69</v>
      </c>
      <c r="M44" s="112">
        <v>5.0</v>
      </c>
      <c r="N44" s="60">
        <v>3.0</v>
      </c>
      <c r="O44" s="67">
        <v>8.0</v>
      </c>
      <c r="P44" s="60" t="s">
        <v>61</v>
      </c>
      <c r="Q44" s="113">
        <v>0.0</v>
      </c>
      <c r="R44" s="114">
        <v>1.0</v>
      </c>
      <c r="S44" s="64">
        <v>0.0</v>
      </c>
      <c r="T44" s="124">
        <v>0.0</v>
      </c>
      <c r="U44" s="125">
        <v>4558.0</v>
      </c>
      <c r="V44" s="126">
        <v>7263.0</v>
      </c>
      <c r="W44" s="118">
        <f t="shared" si="1"/>
        <v>11821</v>
      </c>
      <c r="X44" s="119">
        <f t="shared" si="2"/>
        <v>0</v>
      </c>
      <c r="Y44" s="119">
        <f t="shared" si="3"/>
        <v>0.3855849759</v>
      </c>
      <c r="Z44" s="119">
        <f t="shared" si="4"/>
        <v>0.6144150241</v>
      </c>
      <c r="AA44" s="100">
        <f t="shared" si="5"/>
        <v>-1</v>
      </c>
    </row>
    <row r="45">
      <c r="A45" s="73">
        <v>6.0</v>
      </c>
      <c r="B45" s="60">
        <v>3.0</v>
      </c>
      <c r="C45" s="67">
        <v>8.0</v>
      </c>
      <c r="D45" s="60" t="s">
        <v>61</v>
      </c>
      <c r="E45" s="64">
        <v>12291.04228</v>
      </c>
      <c r="G45" s="138">
        <v>10.0</v>
      </c>
      <c r="H45" s="60">
        <v>2.0</v>
      </c>
      <c r="I45" s="67">
        <v>15.0</v>
      </c>
      <c r="J45" s="60" t="s">
        <v>61</v>
      </c>
      <c r="K45" s="64">
        <v>132.9588612</v>
      </c>
      <c r="M45" s="112">
        <v>6.0</v>
      </c>
      <c r="N45" s="60">
        <v>3.0</v>
      </c>
      <c r="O45" s="67">
        <v>8.0</v>
      </c>
      <c r="P45" s="60" t="s">
        <v>61</v>
      </c>
      <c r="Q45" s="113">
        <v>1.0</v>
      </c>
      <c r="R45" s="114">
        <v>0.0</v>
      </c>
      <c r="S45" s="64">
        <v>0.0</v>
      </c>
      <c r="T45" s="124">
        <v>387.0</v>
      </c>
      <c r="U45" s="125">
        <v>723.0</v>
      </c>
      <c r="V45" s="126">
        <v>10103.0</v>
      </c>
      <c r="W45" s="118">
        <f t="shared" si="1"/>
        <v>11213</v>
      </c>
      <c r="X45" s="119">
        <f t="shared" si="2"/>
        <v>0.0345135111</v>
      </c>
      <c r="Y45" s="119">
        <f t="shared" si="3"/>
        <v>0.06447873005</v>
      </c>
      <c r="Z45" s="119">
        <f t="shared" si="4"/>
        <v>0.9010077589</v>
      </c>
      <c r="AA45" s="100">
        <f t="shared" si="5"/>
        <v>-0.3027027027</v>
      </c>
    </row>
    <row r="46">
      <c r="A46" s="73">
        <v>8.0</v>
      </c>
      <c r="B46" s="60">
        <v>3.0</v>
      </c>
      <c r="C46" s="73">
        <v>14.0</v>
      </c>
      <c r="D46" s="60" t="s">
        <v>61</v>
      </c>
      <c r="E46" s="64">
        <v>16157.28837</v>
      </c>
      <c r="G46" s="138">
        <v>12.0</v>
      </c>
      <c r="H46" s="60">
        <v>2.0</v>
      </c>
      <c r="I46" s="67">
        <v>15.0</v>
      </c>
      <c r="J46" s="60" t="s">
        <v>61</v>
      </c>
      <c r="K46" s="64">
        <v>162.5527539</v>
      </c>
      <c r="M46" s="112">
        <v>8.0</v>
      </c>
      <c r="N46" s="60">
        <v>3.0</v>
      </c>
      <c r="O46" s="73">
        <v>14.0</v>
      </c>
      <c r="P46" s="60" t="s">
        <v>61</v>
      </c>
      <c r="Q46" s="113">
        <v>1.0</v>
      </c>
      <c r="R46" s="114">
        <v>0.0</v>
      </c>
      <c r="S46" s="64">
        <v>0.0</v>
      </c>
      <c r="T46" s="124">
        <v>3251.0</v>
      </c>
      <c r="U46" s="125">
        <v>2087.0</v>
      </c>
      <c r="V46" s="126">
        <v>3729.0</v>
      </c>
      <c r="W46" s="118">
        <f t="shared" si="1"/>
        <v>9067</v>
      </c>
      <c r="X46" s="119">
        <f t="shared" si="2"/>
        <v>0.3585529944</v>
      </c>
      <c r="Y46" s="119">
        <f t="shared" si="3"/>
        <v>0.2301753612</v>
      </c>
      <c r="Z46" s="119">
        <f t="shared" si="4"/>
        <v>0.4112716444</v>
      </c>
      <c r="AA46" s="100">
        <f t="shared" si="5"/>
        <v>0.2180591982</v>
      </c>
    </row>
    <row r="47">
      <c r="A47" s="73">
        <v>9.0</v>
      </c>
      <c r="B47" s="60">
        <v>3.0</v>
      </c>
      <c r="C47" s="73">
        <v>14.0</v>
      </c>
      <c r="D47" s="60" t="s">
        <v>61</v>
      </c>
      <c r="E47" s="64">
        <v>18410.95207</v>
      </c>
      <c r="G47" s="120">
        <v>21.0</v>
      </c>
      <c r="H47" s="121">
        <v>2.0</v>
      </c>
      <c r="I47" s="122">
        <v>29.0</v>
      </c>
      <c r="J47" s="121" t="s">
        <v>61</v>
      </c>
      <c r="K47" s="123" t="s">
        <v>69</v>
      </c>
      <c r="M47" s="112">
        <v>9.0</v>
      </c>
      <c r="N47" s="60">
        <v>3.0</v>
      </c>
      <c r="O47" s="73">
        <v>14.0</v>
      </c>
      <c r="P47" s="60" t="s">
        <v>61</v>
      </c>
      <c r="Q47" s="113">
        <v>1.0</v>
      </c>
      <c r="R47" s="114">
        <v>0.0</v>
      </c>
      <c r="S47" s="64">
        <v>0.0</v>
      </c>
      <c r="T47" s="124">
        <v>2103.0</v>
      </c>
      <c r="U47" s="125">
        <v>3415.0</v>
      </c>
      <c r="V47" s="126">
        <v>3536.0</v>
      </c>
      <c r="W47" s="118">
        <f t="shared" si="1"/>
        <v>9054</v>
      </c>
      <c r="X47" s="119">
        <f t="shared" si="2"/>
        <v>0.2322730285</v>
      </c>
      <c r="Y47" s="119">
        <f t="shared" si="3"/>
        <v>0.3771813563</v>
      </c>
      <c r="Z47" s="119">
        <f t="shared" si="4"/>
        <v>0.3905456152</v>
      </c>
      <c r="AA47" s="100">
        <f t="shared" si="5"/>
        <v>-0.237767307</v>
      </c>
    </row>
    <row r="48">
      <c r="A48" s="73">
        <v>10.0</v>
      </c>
      <c r="B48" s="60">
        <v>3.0</v>
      </c>
      <c r="C48" s="73">
        <v>14.0</v>
      </c>
      <c r="D48" s="60" t="s">
        <v>61</v>
      </c>
      <c r="E48" s="64">
        <v>14761.29693</v>
      </c>
      <c r="G48" s="112">
        <v>25.0</v>
      </c>
      <c r="H48" s="60">
        <v>2.0</v>
      </c>
      <c r="I48" s="67">
        <v>29.0</v>
      </c>
      <c r="J48" s="60" t="s">
        <v>61</v>
      </c>
      <c r="K48" s="64">
        <v>140.8951407</v>
      </c>
      <c r="M48" s="112">
        <v>10.0</v>
      </c>
      <c r="N48" s="60">
        <v>3.0</v>
      </c>
      <c r="O48" s="73">
        <v>14.0</v>
      </c>
      <c r="P48" s="60" t="s">
        <v>61</v>
      </c>
      <c r="Q48" s="113">
        <v>0.0</v>
      </c>
      <c r="R48" s="114">
        <v>1.0</v>
      </c>
      <c r="S48" s="64">
        <v>0.0</v>
      </c>
      <c r="T48" s="124">
        <v>0.0</v>
      </c>
      <c r="U48" s="125">
        <v>6168.0</v>
      </c>
      <c r="V48" s="126">
        <v>2922.0</v>
      </c>
      <c r="W48" s="118">
        <f t="shared" si="1"/>
        <v>9090</v>
      </c>
      <c r="X48" s="119">
        <f t="shared" si="2"/>
        <v>0</v>
      </c>
      <c r="Y48" s="119">
        <f t="shared" si="3"/>
        <v>0.6785478548</v>
      </c>
      <c r="Z48" s="119">
        <f t="shared" si="4"/>
        <v>0.3214521452</v>
      </c>
      <c r="AA48" s="100">
        <f t="shared" si="5"/>
        <v>-1</v>
      </c>
    </row>
    <row r="49">
      <c r="A49" s="73">
        <v>11.0</v>
      </c>
      <c r="B49" s="60">
        <v>3.0</v>
      </c>
      <c r="C49" s="73">
        <v>14.0</v>
      </c>
      <c r="D49" s="60" t="s">
        <v>61</v>
      </c>
      <c r="E49" s="64">
        <v>6053.15779</v>
      </c>
      <c r="G49" s="120">
        <v>26.0</v>
      </c>
      <c r="H49" s="121">
        <v>2.0</v>
      </c>
      <c r="I49" s="122">
        <v>29.0</v>
      </c>
      <c r="J49" s="121" t="s">
        <v>61</v>
      </c>
      <c r="K49" s="123" t="s">
        <v>69</v>
      </c>
      <c r="M49" s="112">
        <v>11.0</v>
      </c>
      <c r="N49" s="60">
        <v>3.0</v>
      </c>
      <c r="O49" s="73">
        <v>14.0</v>
      </c>
      <c r="P49" s="60" t="s">
        <v>61</v>
      </c>
      <c r="Q49" s="113">
        <v>0.0</v>
      </c>
      <c r="R49" s="114">
        <v>1.0</v>
      </c>
      <c r="S49" s="64">
        <v>0.0</v>
      </c>
      <c r="T49" s="124">
        <v>0.0</v>
      </c>
      <c r="U49" s="125">
        <v>4114.0</v>
      </c>
      <c r="V49" s="126">
        <v>4571.0</v>
      </c>
      <c r="W49" s="118">
        <f t="shared" si="1"/>
        <v>8685</v>
      </c>
      <c r="X49" s="119">
        <f t="shared" si="2"/>
        <v>0</v>
      </c>
      <c r="Y49" s="119">
        <f t="shared" si="3"/>
        <v>0.4736902706</v>
      </c>
      <c r="Z49" s="119">
        <f t="shared" si="4"/>
        <v>0.5263097294</v>
      </c>
      <c r="AA49" s="100">
        <f t="shared" si="5"/>
        <v>-1</v>
      </c>
    </row>
    <row r="50">
      <c r="A50" s="73">
        <v>13.0</v>
      </c>
      <c r="B50" s="60">
        <v>3.0</v>
      </c>
      <c r="C50" s="73">
        <v>14.0</v>
      </c>
      <c r="D50" s="60" t="s">
        <v>61</v>
      </c>
      <c r="E50" s="64">
        <v>19839.31706</v>
      </c>
      <c r="G50" s="139">
        <v>30.0</v>
      </c>
      <c r="H50" s="140">
        <v>2.0</v>
      </c>
      <c r="I50" s="141">
        <v>29.0</v>
      </c>
      <c r="J50" s="140" t="s">
        <v>61</v>
      </c>
      <c r="K50" s="129">
        <v>166.2180626</v>
      </c>
      <c r="M50" s="112">
        <v>13.0</v>
      </c>
      <c r="N50" s="60">
        <v>3.0</v>
      </c>
      <c r="O50" s="73">
        <v>14.0</v>
      </c>
      <c r="P50" s="60" t="s">
        <v>61</v>
      </c>
      <c r="Q50" s="113">
        <v>0.0</v>
      </c>
      <c r="R50" s="114">
        <v>1.0</v>
      </c>
      <c r="S50" s="64">
        <v>0.0</v>
      </c>
      <c r="T50" s="124">
        <v>0.0</v>
      </c>
      <c r="U50" s="125">
        <v>6471.0</v>
      </c>
      <c r="V50" s="126">
        <v>2544.0</v>
      </c>
      <c r="W50" s="118">
        <f t="shared" si="1"/>
        <v>9015</v>
      </c>
      <c r="X50" s="119">
        <f t="shared" si="2"/>
        <v>0</v>
      </c>
      <c r="Y50" s="119">
        <f t="shared" si="3"/>
        <v>0.7178036606</v>
      </c>
      <c r="Z50" s="119">
        <f t="shared" si="4"/>
        <v>0.2821963394</v>
      </c>
      <c r="AA50" s="100">
        <f t="shared" si="5"/>
        <v>-1</v>
      </c>
    </row>
    <row r="51">
      <c r="A51" s="73">
        <v>14.0</v>
      </c>
      <c r="B51" s="60">
        <v>3.0</v>
      </c>
      <c r="C51" s="73">
        <v>14.0</v>
      </c>
      <c r="D51" s="60" t="s">
        <v>61</v>
      </c>
      <c r="E51" s="64">
        <v>16494.37162</v>
      </c>
      <c r="G51" s="112">
        <v>1.0</v>
      </c>
      <c r="H51" s="60">
        <v>3.0</v>
      </c>
      <c r="I51" s="67">
        <v>8.0</v>
      </c>
      <c r="J51" s="60" t="s">
        <v>61</v>
      </c>
      <c r="K51" s="64">
        <v>262.7681564</v>
      </c>
      <c r="M51" s="112">
        <v>14.0</v>
      </c>
      <c r="N51" s="60">
        <v>3.0</v>
      </c>
      <c r="O51" s="73">
        <v>14.0</v>
      </c>
      <c r="P51" s="60" t="s">
        <v>61</v>
      </c>
      <c r="Q51" s="113">
        <v>0.0</v>
      </c>
      <c r="R51" s="114">
        <v>1.0</v>
      </c>
      <c r="S51" s="64">
        <v>0.0</v>
      </c>
      <c r="T51" s="124">
        <v>6901.0</v>
      </c>
      <c r="U51" s="125">
        <v>0.0</v>
      </c>
      <c r="V51" s="126">
        <v>2116.0</v>
      </c>
      <c r="W51" s="118">
        <f t="shared" si="1"/>
        <v>9017</v>
      </c>
      <c r="X51" s="119">
        <f t="shared" si="2"/>
        <v>0.7653321504</v>
      </c>
      <c r="Y51" s="119">
        <f t="shared" si="3"/>
        <v>0</v>
      </c>
      <c r="Z51" s="119">
        <f t="shared" si="4"/>
        <v>0.2346678496</v>
      </c>
      <c r="AA51" s="100">
        <f t="shared" si="5"/>
        <v>1</v>
      </c>
    </row>
    <row r="52">
      <c r="A52" s="73">
        <v>15.0</v>
      </c>
      <c r="B52" s="60">
        <v>3.0</v>
      </c>
      <c r="C52" s="73">
        <v>16.0</v>
      </c>
      <c r="D52" s="60" t="s">
        <v>61</v>
      </c>
      <c r="E52" s="64">
        <v>8228.708768</v>
      </c>
      <c r="G52" s="112">
        <v>2.0</v>
      </c>
      <c r="H52" s="60">
        <v>3.0</v>
      </c>
      <c r="I52" s="67">
        <v>8.0</v>
      </c>
      <c r="J52" s="60" t="s">
        <v>61</v>
      </c>
      <c r="K52" s="64">
        <v>166.1207354</v>
      </c>
      <c r="M52" s="112">
        <v>15.0</v>
      </c>
      <c r="N52" s="60">
        <v>3.0</v>
      </c>
      <c r="O52" s="73">
        <v>16.0</v>
      </c>
      <c r="P52" s="60" t="s">
        <v>61</v>
      </c>
      <c r="Q52" s="113">
        <v>0.0</v>
      </c>
      <c r="R52" s="114">
        <v>1.0</v>
      </c>
      <c r="S52" s="64">
        <v>0.0</v>
      </c>
      <c r="T52" s="124">
        <v>6748.0</v>
      </c>
      <c r="U52" s="125">
        <v>0.0</v>
      </c>
      <c r="V52" s="126">
        <v>2367.0</v>
      </c>
      <c r="W52" s="118">
        <f t="shared" si="1"/>
        <v>9115</v>
      </c>
      <c r="X52" s="119">
        <f t="shared" si="2"/>
        <v>0.7403181569</v>
      </c>
      <c r="Y52" s="119">
        <f t="shared" si="3"/>
        <v>0</v>
      </c>
      <c r="Z52" s="119">
        <f t="shared" si="4"/>
        <v>0.2596818431</v>
      </c>
      <c r="AA52" s="100">
        <f t="shared" si="5"/>
        <v>1</v>
      </c>
    </row>
    <row r="53">
      <c r="A53" s="73">
        <v>17.0</v>
      </c>
      <c r="B53" s="60">
        <v>3.0</v>
      </c>
      <c r="C53" s="73">
        <v>16.0</v>
      </c>
      <c r="D53" s="60" t="s">
        <v>61</v>
      </c>
      <c r="E53" s="64">
        <v>17108.2175</v>
      </c>
      <c r="G53" s="112">
        <v>3.0</v>
      </c>
      <c r="H53" s="60">
        <v>3.0</v>
      </c>
      <c r="I53" s="67">
        <v>8.0</v>
      </c>
      <c r="J53" s="60" t="s">
        <v>61</v>
      </c>
      <c r="K53" s="64">
        <v>173.2816039</v>
      </c>
      <c r="M53" s="112">
        <v>17.0</v>
      </c>
      <c r="N53" s="60">
        <v>3.0</v>
      </c>
      <c r="O53" s="73">
        <v>16.0</v>
      </c>
      <c r="P53" s="60" t="s">
        <v>61</v>
      </c>
      <c r="Q53" s="113">
        <v>0.0</v>
      </c>
      <c r="R53" s="114">
        <v>1.0</v>
      </c>
      <c r="S53" s="64">
        <v>0.0</v>
      </c>
      <c r="T53" s="124">
        <v>0.0</v>
      </c>
      <c r="U53" s="125">
        <v>5425.0</v>
      </c>
      <c r="V53" s="125">
        <v>3678.0</v>
      </c>
      <c r="W53" s="118">
        <f t="shared" si="1"/>
        <v>9103</v>
      </c>
      <c r="X53" s="119">
        <f t="shared" si="2"/>
        <v>0</v>
      </c>
      <c r="Y53" s="119">
        <f t="shared" si="3"/>
        <v>0.5959573767</v>
      </c>
      <c r="Z53" s="119">
        <f t="shared" si="4"/>
        <v>0.4040426233</v>
      </c>
      <c r="AA53" s="100">
        <f t="shared" si="5"/>
        <v>-1</v>
      </c>
    </row>
    <row r="54">
      <c r="A54" s="73">
        <v>18.0</v>
      </c>
      <c r="B54" s="60">
        <v>3.0</v>
      </c>
      <c r="C54" s="73">
        <v>16.0</v>
      </c>
      <c r="D54" s="60" t="s">
        <v>61</v>
      </c>
      <c r="E54" s="64">
        <v>6712.365542</v>
      </c>
      <c r="G54" s="112">
        <v>4.0</v>
      </c>
      <c r="H54" s="60">
        <v>3.0</v>
      </c>
      <c r="I54" s="67">
        <v>8.0</v>
      </c>
      <c r="J54" s="60" t="s">
        <v>61</v>
      </c>
      <c r="K54" s="64">
        <v>204.1606521</v>
      </c>
      <c r="M54" s="112">
        <v>18.0</v>
      </c>
      <c r="N54" s="60">
        <v>3.0</v>
      </c>
      <c r="O54" s="73">
        <v>16.0</v>
      </c>
      <c r="P54" s="60" t="s">
        <v>61</v>
      </c>
      <c r="Q54" s="113">
        <v>0.0</v>
      </c>
      <c r="R54" s="114">
        <v>1.0</v>
      </c>
      <c r="S54" s="64">
        <v>0.0</v>
      </c>
      <c r="T54" s="124">
        <v>0.0</v>
      </c>
      <c r="U54" s="125">
        <v>5503.0</v>
      </c>
      <c r="V54" s="126">
        <v>3535.0</v>
      </c>
      <c r="W54" s="118">
        <f t="shared" si="1"/>
        <v>9038</v>
      </c>
      <c r="X54" s="119">
        <f t="shared" si="2"/>
        <v>0</v>
      </c>
      <c r="Y54" s="119">
        <f t="shared" si="3"/>
        <v>0.6088736446</v>
      </c>
      <c r="Z54" s="119">
        <f t="shared" si="4"/>
        <v>0.3911263554</v>
      </c>
      <c r="AA54" s="100">
        <f t="shared" si="5"/>
        <v>-1</v>
      </c>
    </row>
    <row r="55">
      <c r="A55" s="73">
        <v>19.0</v>
      </c>
      <c r="B55" s="60">
        <v>3.0</v>
      </c>
      <c r="C55" s="73">
        <v>16.0</v>
      </c>
      <c r="D55" s="60" t="s">
        <v>61</v>
      </c>
      <c r="E55" s="64">
        <v>13828.85614</v>
      </c>
      <c r="G55" s="112">
        <v>5.0</v>
      </c>
      <c r="H55" s="60">
        <v>3.0</v>
      </c>
      <c r="I55" s="67">
        <v>8.0</v>
      </c>
      <c r="J55" s="60" t="s">
        <v>61</v>
      </c>
      <c r="K55" s="64">
        <v>248.7546372</v>
      </c>
      <c r="M55" s="112">
        <v>19.0</v>
      </c>
      <c r="N55" s="60">
        <v>3.0</v>
      </c>
      <c r="O55" s="73">
        <v>16.0</v>
      </c>
      <c r="P55" s="60" t="s">
        <v>61</v>
      </c>
      <c r="Q55" s="113">
        <v>1.0</v>
      </c>
      <c r="R55" s="114">
        <v>0.0</v>
      </c>
      <c r="S55" s="64">
        <v>0.0</v>
      </c>
      <c r="T55" s="124">
        <v>418.0</v>
      </c>
      <c r="U55" s="125">
        <v>1271.0</v>
      </c>
      <c r="V55" s="126">
        <v>7292.0</v>
      </c>
      <c r="W55" s="118">
        <f t="shared" si="1"/>
        <v>8981</v>
      </c>
      <c r="X55" s="119">
        <f t="shared" si="2"/>
        <v>0.04654270126</v>
      </c>
      <c r="Y55" s="119">
        <f t="shared" si="3"/>
        <v>0.1415209888</v>
      </c>
      <c r="Z55" s="119">
        <f t="shared" si="4"/>
        <v>0.81193631</v>
      </c>
      <c r="AA55" s="100">
        <f t="shared" si="5"/>
        <v>-0.5050325636</v>
      </c>
    </row>
    <row r="56">
      <c r="A56" s="73">
        <v>20.0</v>
      </c>
      <c r="B56" s="60">
        <v>3.0</v>
      </c>
      <c r="C56" s="73">
        <v>21.0</v>
      </c>
      <c r="D56" s="60" t="s">
        <v>61</v>
      </c>
      <c r="E56" s="64">
        <v>14237.27851</v>
      </c>
      <c r="G56" s="112">
        <v>6.0</v>
      </c>
      <c r="H56" s="60">
        <v>3.0</v>
      </c>
      <c r="I56" s="67">
        <v>8.0</v>
      </c>
      <c r="J56" s="60" t="s">
        <v>61</v>
      </c>
      <c r="K56" s="64">
        <v>226.283598</v>
      </c>
      <c r="M56" s="112">
        <v>20.0</v>
      </c>
      <c r="N56" s="60">
        <v>3.0</v>
      </c>
      <c r="O56" s="73">
        <v>21.0</v>
      </c>
      <c r="P56" s="60" t="s">
        <v>61</v>
      </c>
      <c r="Q56" s="113">
        <v>0.0</v>
      </c>
      <c r="R56" s="114">
        <v>1.0</v>
      </c>
      <c r="S56" s="64">
        <v>0.0</v>
      </c>
      <c r="T56" s="124">
        <v>5690.0</v>
      </c>
      <c r="U56" s="125">
        <v>0.0</v>
      </c>
      <c r="V56" s="126">
        <v>3484.0</v>
      </c>
      <c r="W56" s="118">
        <f t="shared" si="1"/>
        <v>9174</v>
      </c>
      <c r="X56" s="119">
        <f t="shared" si="2"/>
        <v>0.6202310879</v>
      </c>
      <c r="Y56" s="119">
        <f t="shared" si="3"/>
        <v>0</v>
      </c>
      <c r="Z56" s="119">
        <f t="shared" si="4"/>
        <v>0.3797689121</v>
      </c>
      <c r="AA56" s="100">
        <f t="shared" si="5"/>
        <v>1</v>
      </c>
    </row>
    <row r="57">
      <c r="A57" s="73">
        <v>22.0</v>
      </c>
      <c r="B57" s="60">
        <v>3.0</v>
      </c>
      <c r="C57" s="73">
        <v>21.0</v>
      </c>
      <c r="D57" s="60" t="s">
        <v>61</v>
      </c>
      <c r="E57" s="64">
        <v>15019.71019</v>
      </c>
      <c r="G57" s="112">
        <v>8.0</v>
      </c>
      <c r="H57" s="60">
        <v>3.0</v>
      </c>
      <c r="I57" s="73">
        <v>14.0</v>
      </c>
      <c r="J57" s="60" t="s">
        <v>61</v>
      </c>
      <c r="K57" s="64">
        <v>149.4191279</v>
      </c>
      <c r="M57" s="112">
        <v>22.0</v>
      </c>
      <c r="N57" s="60">
        <v>3.0</v>
      </c>
      <c r="O57" s="73">
        <v>21.0</v>
      </c>
      <c r="P57" s="60" t="s">
        <v>61</v>
      </c>
      <c r="Q57" s="113">
        <v>1.0</v>
      </c>
      <c r="R57" s="114">
        <v>0.0</v>
      </c>
      <c r="S57" s="64">
        <v>0.0</v>
      </c>
      <c r="T57" s="124">
        <v>1095.0</v>
      </c>
      <c r="U57" s="125">
        <v>1917.0</v>
      </c>
      <c r="V57" s="126">
        <v>6143.0</v>
      </c>
      <c r="W57" s="118">
        <f t="shared" si="1"/>
        <v>9155</v>
      </c>
      <c r="X57" s="119">
        <f t="shared" si="2"/>
        <v>0.1196067723</v>
      </c>
      <c r="Y57" s="119">
        <f t="shared" si="3"/>
        <v>0.2093937739</v>
      </c>
      <c r="Z57" s="119">
        <f t="shared" si="4"/>
        <v>0.6709994539</v>
      </c>
      <c r="AA57" s="100">
        <f t="shared" si="5"/>
        <v>-0.2729083665</v>
      </c>
    </row>
    <row r="58">
      <c r="A58" s="73">
        <v>25.0</v>
      </c>
      <c r="B58" s="60">
        <v>3.0</v>
      </c>
      <c r="C58" s="73">
        <v>21.0</v>
      </c>
      <c r="D58" s="60" t="s">
        <v>61</v>
      </c>
      <c r="E58" s="64">
        <v>10669.83691</v>
      </c>
      <c r="G58" s="112">
        <v>9.0</v>
      </c>
      <c r="H58" s="60">
        <v>3.0</v>
      </c>
      <c r="I58" s="73">
        <v>14.0</v>
      </c>
      <c r="J58" s="60" t="s">
        <v>61</v>
      </c>
      <c r="K58" s="64">
        <v>169.5821517</v>
      </c>
      <c r="M58" s="112">
        <v>25.0</v>
      </c>
      <c r="N58" s="60">
        <v>3.0</v>
      </c>
      <c r="O58" s="73">
        <v>21.0</v>
      </c>
      <c r="P58" s="60" t="s">
        <v>61</v>
      </c>
      <c r="Q58" s="113">
        <v>0.0</v>
      </c>
      <c r="R58" s="114">
        <v>1.0</v>
      </c>
      <c r="S58" s="64">
        <v>0.0</v>
      </c>
      <c r="T58" s="124">
        <v>3538.0</v>
      </c>
      <c r="U58" s="125">
        <v>0.0</v>
      </c>
      <c r="V58" s="126">
        <v>5573.0</v>
      </c>
      <c r="W58" s="118">
        <f t="shared" si="1"/>
        <v>9111</v>
      </c>
      <c r="X58" s="119">
        <f t="shared" si="2"/>
        <v>0.3883218088</v>
      </c>
      <c r="Y58" s="119">
        <f t="shared" si="3"/>
        <v>0</v>
      </c>
      <c r="Z58" s="119">
        <f t="shared" si="4"/>
        <v>0.6116781912</v>
      </c>
      <c r="AA58" s="100">
        <f t="shared" si="5"/>
        <v>1</v>
      </c>
    </row>
    <row r="59">
      <c r="A59" s="73">
        <v>26.0</v>
      </c>
      <c r="B59" s="60">
        <v>3.0</v>
      </c>
      <c r="C59" s="73">
        <v>21.0</v>
      </c>
      <c r="D59" s="60" t="s">
        <v>61</v>
      </c>
      <c r="E59" s="64">
        <v>8134.89284</v>
      </c>
      <c r="G59" s="112">
        <v>10.0</v>
      </c>
      <c r="H59" s="60">
        <v>3.0</v>
      </c>
      <c r="I59" s="73">
        <v>14.0</v>
      </c>
      <c r="J59" s="60" t="s">
        <v>61</v>
      </c>
      <c r="K59" s="64">
        <v>159.3026624</v>
      </c>
      <c r="M59" s="112">
        <v>26.0</v>
      </c>
      <c r="N59" s="60">
        <v>3.0</v>
      </c>
      <c r="O59" s="73">
        <v>21.0</v>
      </c>
      <c r="P59" s="60" t="s">
        <v>61</v>
      </c>
      <c r="Q59" s="113">
        <v>0.0</v>
      </c>
      <c r="R59" s="114">
        <v>1.0</v>
      </c>
      <c r="S59" s="64">
        <v>0.0</v>
      </c>
      <c r="T59" s="124">
        <v>0.0</v>
      </c>
      <c r="U59" s="125">
        <v>4455.0</v>
      </c>
      <c r="V59" s="126">
        <v>4642.0</v>
      </c>
      <c r="W59" s="118">
        <f t="shared" si="1"/>
        <v>9097</v>
      </c>
      <c r="X59" s="119">
        <f t="shared" si="2"/>
        <v>0</v>
      </c>
      <c r="Y59" s="119">
        <f t="shared" si="3"/>
        <v>0.4897218863</v>
      </c>
      <c r="Z59" s="119">
        <f t="shared" si="4"/>
        <v>0.5102781137</v>
      </c>
      <c r="AA59" s="100">
        <f t="shared" si="5"/>
        <v>-1</v>
      </c>
    </row>
    <row r="60">
      <c r="A60" s="73">
        <v>28.0</v>
      </c>
      <c r="B60" s="60">
        <v>3.0</v>
      </c>
      <c r="C60" s="73">
        <v>23.0</v>
      </c>
      <c r="D60" s="60" t="s">
        <v>61</v>
      </c>
      <c r="E60" s="64">
        <v>2711.102175</v>
      </c>
      <c r="G60" s="112">
        <v>11.0</v>
      </c>
      <c r="H60" s="60">
        <v>3.0</v>
      </c>
      <c r="I60" s="73">
        <v>14.0</v>
      </c>
      <c r="J60" s="60" t="s">
        <v>61</v>
      </c>
      <c r="K60" s="64">
        <v>189.0041188</v>
      </c>
      <c r="M60" s="112">
        <v>28.0</v>
      </c>
      <c r="N60" s="60">
        <v>3.0</v>
      </c>
      <c r="O60" s="73">
        <v>23.0</v>
      </c>
      <c r="P60" s="60" t="s">
        <v>61</v>
      </c>
      <c r="Q60" s="113">
        <v>0.0</v>
      </c>
      <c r="R60" s="114">
        <v>1.0</v>
      </c>
      <c r="S60" s="64">
        <v>0.0</v>
      </c>
      <c r="T60" s="124">
        <v>4255.0</v>
      </c>
      <c r="U60" s="125">
        <v>0.0</v>
      </c>
      <c r="V60" s="126">
        <v>5549.0</v>
      </c>
      <c r="W60" s="118">
        <f t="shared" si="1"/>
        <v>9804</v>
      </c>
      <c r="X60" s="119">
        <f t="shared" si="2"/>
        <v>0.4340065279</v>
      </c>
      <c r="Y60" s="119">
        <f t="shared" si="3"/>
        <v>0</v>
      </c>
      <c r="Z60" s="119">
        <f t="shared" si="4"/>
        <v>0.5659934721</v>
      </c>
      <c r="AA60" s="100">
        <f t="shared" si="5"/>
        <v>1</v>
      </c>
    </row>
    <row r="61">
      <c r="A61" s="73">
        <v>30.0</v>
      </c>
      <c r="B61" s="60">
        <v>3.0</v>
      </c>
      <c r="C61" s="73">
        <v>23.0</v>
      </c>
      <c r="D61" s="60" t="s">
        <v>61</v>
      </c>
      <c r="E61" s="64">
        <v>5569.109111</v>
      </c>
      <c r="G61" s="112">
        <v>13.0</v>
      </c>
      <c r="H61" s="60">
        <v>3.0</v>
      </c>
      <c r="I61" s="73">
        <v>14.0</v>
      </c>
      <c r="J61" s="60" t="s">
        <v>61</v>
      </c>
      <c r="K61" s="64">
        <v>169.858033</v>
      </c>
      <c r="M61" s="112">
        <v>30.0</v>
      </c>
      <c r="N61" s="60">
        <v>3.0</v>
      </c>
      <c r="O61" s="73">
        <v>23.0</v>
      </c>
      <c r="P61" s="60" t="s">
        <v>61</v>
      </c>
      <c r="Q61" s="113">
        <v>0.0</v>
      </c>
      <c r="R61" s="114">
        <v>1.0</v>
      </c>
      <c r="S61" s="64">
        <v>0.0</v>
      </c>
      <c r="T61" s="124">
        <v>0.0</v>
      </c>
      <c r="U61" s="125">
        <v>8477.0</v>
      </c>
      <c r="V61" s="126">
        <v>1327.0</v>
      </c>
      <c r="W61" s="118">
        <f t="shared" si="1"/>
        <v>9804</v>
      </c>
      <c r="X61" s="119">
        <f t="shared" si="2"/>
        <v>0</v>
      </c>
      <c r="Y61" s="119">
        <f t="shared" si="3"/>
        <v>0.8646470828</v>
      </c>
      <c r="Z61" s="119">
        <f t="shared" si="4"/>
        <v>0.1353529172</v>
      </c>
      <c r="AA61" s="100">
        <f t="shared" si="5"/>
        <v>-1</v>
      </c>
    </row>
    <row r="62">
      <c r="A62" s="73">
        <v>31.0</v>
      </c>
      <c r="B62" s="60">
        <v>3.0</v>
      </c>
      <c r="C62" s="73">
        <v>23.0</v>
      </c>
      <c r="D62" s="60" t="s">
        <v>61</v>
      </c>
      <c r="E62" s="64">
        <v>17851.33085</v>
      </c>
      <c r="G62" s="120">
        <v>14.0</v>
      </c>
      <c r="H62" s="121">
        <v>3.0</v>
      </c>
      <c r="I62" s="142">
        <v>14.0</v>
      </c>
      <c r="J62" s="121" t="s">
        <v>61</v>
      </c>
      <c r="K62" s="123" t="s">
        <v>69</v>
      </c>
      <c r="M62" s="112">
        <v>31.0</v>
      </c>
      <c r="N62" s="60">
        <v>3.0</v>
      </c>
      <c r="O62" s="73">
        <v>23.0</v>
      </c>
      <c r="P62" s="60" t="s">
        <v>61</v>
      </c>
      <c r="Q62" s="113">
        <v>0.0</v>
      </c>
      <c r="R62" s="114">
        <v>1.0</v>
      </c>
      <c r="S62" s="64">
        <v>0.0</v>
      </c>
      <c r="T62" s="124">
        <v>0.0</v>
      </c>
      <c r="U62" s="125">
        <v>5977.0</v>
      </c>
      <c r="V62" s="126">
        <v>3036.0</v>
      </c>
      <c r="W62" s="118">
        <f t="shared" si="1"/>
        <v>9013</v>
      </c>
      <c r="X62" s="119">
        <f t="shared" si="2"/>
        <v>0</v>
      </c>
      <c r="Y62" s="119">
        <f t="shared" si="3"/>
        <v>0.6631532231</v>
      </c>
      <c r="Z62" s="119">
        <f t="shared" si="4"/>
        <v>0.3368467769</v>
      </c>
      <c r="AA62" s="100">
        <f t="shared" si="5"/>
        <v>-1</v>
      </c>
    </row>
    <row r="63">
      <c r="A63" s="73">
        <v>32.0</v>
      </c>
      <c r="B63" s="60">
        <v>3.0</v>
      </c>
      <c r="C63" s="73">
        <v>23.0</v>
      </c>
      <c r="D63" s="60" t="s">
        <v>61</v>
      </c>
      <c r="E63" s="64">
        <v>9357.96356</v>
      </c>
      <c r="G63" s="120">
        <v>15.0</v>
      </c>
      <c r="H63" s="121">
        <v>3.0</v>
      </c>
      <c r="I63" s="142">
        <v>16.0</v>
      </c>
      <c r="J63" s="121" t="s">
        <v>61</v>
      </c>
      <c r="K63" s="123">
        <v>190.7058851</v>
      </c>
      <c r="M63" s="112">
        <v>32.0</v>
      </c>
      <c r="N63" s="60">
        <v>3.0</v>
      </c>
      <c r="O63" s="73">
        <v>23.0</v>
      </c>
      <c r="P63" s="60" t="s">
        <v>61</v>
      </c>
      <c r="Q63" s="113">
        <v>1.0</v>
      </c>
      <c r="R63" s="114">
        <v>0.0</v>
      </c>
      <c r="S63" s="64">
        <v>0.0</v>
      </c>
      <c r="T63" s="124">
        <v>6305.0</v>
      </c>
      <c r="U63" s="125">
        <v>344.0</v>
      </c>
      <c r="V63" s="126">
        <v>2365.0</v>
      </c>
      <c r="W63" s="118">
        <f t="shared" si="1"/>
        <v>9014</v>
      </c>
      <c r="X63" s="119">
        <f t="shared" si="2"/>
        <v>0.699467495</v>
      </c>
      <c r="Y63" s="119">
        <f t="shared" si="3"/>
        <v>0.03816285778</v>
      </c>
      <c r="Z63" s="119">
        <f t="shared" si="4"/>
        <v>0.2623696472</v>
      </c>
      <c r="AA63" s="100">
        <f t="shared" si="5"/>
        <v>0.8965257934</v>
      </c>
    </row>
    <row r="64">
      <c r="A64" s="73">
        <v>34.0</v>
      </c>
      <c r="B64" s="60">
        <v>3.0</v>
      </c>
      <c r="C64" s="73">
        <v>23.0</v>
      </c>
      <c r="D64" s="60" t="s">
        <v>61</v>
      </c>
      <c r="E64" s="64">
        <v>15909.56279</v>
      </c>
      <c r="G64" s="112">
        <v>17.0</v>
      </c>
      <c r="H64" s="60">
        <v>3.0</v>
      </c>
      <c r="I64" s="73">
        <v>16.0</v>
      </c>
      <c r="J64" s="60" t="s">
        <v>61</v>
      </c>
      <c r="K64" s="64">
        <v>143.3946774</v>
      </c>
      <c r="M64" s="112">
        <v>34.0</v>
      </c>
      <c r="N64" s="60">
        <v>3.0</v>
      </c>
      <c r="O64" s="73">
        <v>23.0</v>
      </c>
      <c r="P64" s="60" t="s">
        <v>61</v>
      </c>
      <c r="Q64" s="113">
        <v>0.0</v>
      </c>
      <c r="R64" s="114">
        <v>1.0</v>
      </c>
      <c r="S64" s="64">
        <v>0.0</v>
      </c>
      <c r="T64" s="124">
        <v>7897.0</v>
      </c>
      <c r="U64" s="125">
        <v>0.0</v>
      </c>
      <c r="V64" s="126">
        <v>3157.0</v>
      </c>
      <c r="W64" s="118">
        <f t="shared" si="1"/>
        <v>11054</v>
      </c>
      <c r="X64" s="119">
        <f t="shared" si="2"/>
        <v>0.7144020264</v>
      </c>
      <c r="Y64" s="119">
        <f t="shared" si="3"/>
        <v>0</v>
      </c>
      <c r="Z64" s="119">
        <f t="shared" si="4"/>
        <v>0.2855979736</v>
      </c>
      <c r="AA64" s="100">
        <f t="shared" si="5"/>
        <v>1</v>
      </c>
    </row>
    <row r="65">
      <c r="A65" s="73">
        <v>35.0</v>
      </c>
      <c r="B65" s="60">
        <v>3.0</v>
      </c>
      <c r="C65" s="73">
        <v>23.0</v>
      </c>
      <c r="D65" s="60" t="s">
        <v>61</v>
      </c>
      <c r="E65" s="64">
        <v>17463.27434</v>
      </c>
      <c r="G65" s="112">
        <v>18.0</v>
      </c>
      <c r="H65" s="60">
        <v>3.0</v>
      </c>
      <c r="I65" s="73">
        <v>16.0</v>
      </c>
      <c r="J65" s="60" t="s">
        <v>61</v>
      </c>
      <c r="K65" s="64">
        <v>153.9825992</v>
      </c>
      <c r="M65" s="112">
        <v>35.0</v>
      </c>
      <c r="N65" s="60">
        <v>3.0</v>
      </c>
      <c r="O65" s="73">
        <v>23.0</v>
      </c>
      <c r="P65" s="60" t="s">
        <v>61</v>
      </c>
      <c r="Q65" s="113">
        <v>1.0</v>
      </c>
      <c r="R65" s="114">
        <v>0.0</v>
      </c>
      <c r="S65" s="64">
        <v>0.0</v>
      </c>
      <c r="T65" s="124">
        <v>4247.0</v>
      </c>
      <c r="U65" s="125">
        <v>4059.0</v>
      </c>
      <c r="V65" s="126">
        <v>2928.0</v>
      </c>
      <c r="W65" s="118">
        <f t="shared" si="1"/>
        <v>11234</v>
      </c>
      <c r="X65" s="119">
        <f t="shared" si="2"/>
        <v>0.3780487805</v>
      </c>
      <c r="Y65" s="119">
        <f t="shared" si="3"/>
        <v>0.3613138686</v>
      </c>
      <c r="Z65" s="119">
        <f t="shared" si="4"/>
        <v>0.2606373509</v>
      </c>
      <c r="AA65" s="100">
        <f t="shared" si="5"/>
        <v>0.02263424031</v>
      </c>
    </row>
    <row r="66">
      <c r="A66" s="73">
        <v>41.0</v>
      </c>
      <c r="B66" s="60">
        <v>3.0</v>
      </c>
      <c r="C66" s="73">
        <v>30.0</v>
      </c>
      <c r="D66" s="60" t="s">
        <v>61</v>
      </c>
      <c r="E66" s="64">
        <v>18096.43382</v>
      </c>
      <c r="G66" s="112">
        <v>19.0</v>
      </c>
      <c r="H66" s="60">
        <v>3.0</v>
      </c>
      <c r="I66" s="73">
        <v>16.0</v>
      </c>
      <c r="J66" s="60" t="s">
        <v>61</v>
      </c>
      <c r="K66" s="64">
        <v>231.2434557</v>
      </c>
      <c r="M66" s="112">
        <v>41.0</v>
      </c>
      <c r="N66" s="60">
        <v>3.0</v>
      </c>
      <c r="O66" s="73">
        <v>30.0</v>
      </c>
      <c r="P66" s="60" t="s">
        <v>61</v>
      </c>
      <c r="Q66" s="113">
        <v>1.0</v>
      </c>
      <c r="R66" s="114">
        <v>0.0</v>
      </c>
      <c r="S66" s="64">
        <v>0.0</v>
      </c>
      <c r="T66" s="124">
        <v>3110.0</v>
      </c>
      <c r="U66" s="125">
        <v>3168.0</v>
      </c>
      <c r="V66" s="126">
        <v>2605.0</v>
      </c>
      <c r="W66" s="118">
        <f t="shared" si="1"/>
        <v>8883</v>
      </c>
      <c r="X66" s="119">
        <f t="shared" si="2"/>
        <v>0.3501069459</v>
      </c>
      <c r="Y66" s="119">
        <f t="shared" si="3"/>
        <v>0.3566362715</v>
      </c>
      <c r="Z66" s="119">
        <f t="shared" si="4"/>
        <v>0.2932567826</v>
      </c>
      <c r="AA66" s="100">
        <f t="shared" si="5"/>
        <v>-0.009238611023</v>
      </c>
    </row>
    <row r="67">
      <c r="A67" s="73">
        <v>44.0</v>
      </c>
      <c r="B67" s="60">
        <v>3.0</v>
      </c>
      <c r="C67" s="73">
        <v>30.0</v>
      </c>
      <c r="D67" s="60" t="s">
        <v>61</v>
      </c>
      <c r="E67" s="64">
        <v>12196.44344</v>
      </c>
      <c r="G67" s="120">
        <v>20.0</v>
      </c>
      <c r="H67" s="121">
        <v>3.0</v>
      </c>
      <c r="I67" s="142">
        <v>21.0</v>
      </c>
      <c r="J67" s="121" t="s">
        <v>61</v>
      </c>
      <c r="K67" s="123">
        <v>98.19699233</v>
      </c>
      <c r="M67" s="112">
        <v>44.0</v>
      </c>
      <c r="N67" s="60">
        <v>3.0</v>
      </c>
      <c r="O67" s="73">
        <v>30.0</v>
      </c>
      <c r="P67" s="60" t="s">
        <v>61</v>
      </c>
      <c r="Q67" s="113">
        <v>0.0</v>
      </c>
      <c r="R67" s="114">
        <v>1.0</v>
      </c>
      <c r="S67" s="64">
        <v>0.0</v>
      </c>
      <c r="T67" s="124">
        <v>7521.0</v>
      </c>
      <c r="U67" s="125">
        <v>0.0</v>
      </c>
      <c r="V67" s="126">
        <v>1497.0</v>
      </c>
      <c r="W67" s="118">
        <f t="shared" si="1"/>
        <v>9018</v>
      </c>
      <c r="X67" s="119">
        <f t="shared" si="2"/>
        <v>0.8339986693</v>
      </c>
      <c r="Y67" s="119">
        <f t="shared" si="3"/>
        <v>0</v>
      </c>
      <c r="Z67" s="119">
        <f t="shared" si="4"/>
        <v>0.1660013307</v>
      </c>
      <c r="AA67" s="100">
        <f t="shared" si="5"/>
        <v>1</v>
      </c>
    </row>
    <row r="68">
      <c r="A68" s="73">
        <v>45.0</v>
      </c>
      <c r="B68" s="60">
        <v>3.0</v>
      </c>
      <c r="C68" s="73">
        <v>30.0</v>
      </c>
      <c r="D68" s="60" t="s">
        <v>61</v>
      </c>
      <c r="E68" s="64">
        <v>16725.82736</v>
      </c>
      <c r="G68" s="112">
        <v>22.0</v>
      </c>
      <c r="H68" s="60">
        <v>3.0</v>
      </c>
      <c r="I68" s="73">
        <v>21.0</v>
      </c>
      <c r="J68" s="60" t="s">
        <v>61</v>
      </c>
      <c r="K68" s="64">
        <v>197.7274551</v>
      </c>
      <c r="M68" s="112">
        <v>45.0</v>
      </c>
      <c r="N68" s="60">
        <v>3.0</v>
      </c>
      <c r="O68" s="73">
        <v>30.0</v>
      </c>
      <c r="P68" s="60" t="s">
        <v>61</v>
      </c>
      <c r="Q68" s="113">
        <v>1.0</v>
      </c>
      <c r="R68" s="114">
        <v>0.0</v>
      </c>
      <c r="S68" s="64">
        <v>0.0</v>
      </c>
      <c r="T68" s="124">
        <v>2357.0</v>
      </c>
      <c r="U68" s="125">
        <v>3005.0</v>
      </c>
      <c r="V68" s="126">
        <v>3491.0</v>
      </c>
      <c r="W68" s="118">
        <f t="shared" si="1"/>
        <v>8853</v>
      </c>
      <c r="X68" s="119">
        <f t="shared" si="2"/>
        <v>0.2662374336</v>
      </c>
      <c r="Y68" s="119">
        <f t="shared" si="3"/>
        <v>0.3394329606</v>
      </c>
      <c r="Z68" s="119">
        <f t="shared" si="4"/>
        <v>0.3943296058</v>
      </c>
      <c r="AA68" s="100">
        <f t="shared" si="5"/>
        <v>-0.1208504289</v>
      </c>
    </row>
    <row r="69">
      <c r="A69" s="73">
        <v>46.0</v>
      </c>
      <c r="B69" s="60">
        <v>3.0</v>
      </c>
      <c r="C69" s="73">
        <v>30.0</v>
      </c>
      <c r="D69" s="60" t="s">
        <v>61</v>
      </c>
      <c r="E69" s="64">
        <v>16272.62746</v>
      </c>
      <c r="G69" s="120">
        <v>25.0</v>
      </c>
      <c r="H69" s="121">
        <v>3.0</v>
      </c>
      <c r="I69" s="142">
        <v>21.0</v>
      </c>
      <c r="J69" s="121" t="s">
        <v>61</v>
      </c>
      <c r="K69" s="123">
        <v>157.7979075</v>
      </c>
      <c r="M69" s="112">
        <v>46.0</v>
      </c>
      <c r="N69" s="60">
        <v>3.0</v>
      </c>
      <c r="O69" s="73">
        <v>30.0</v>
      </c>
      <c r="P69" s="60" t="s">
        <v>61</v>
      </c>
      <c r="Q69" s="113">
        <v>1.0</v>
      </c>
      <c r="R69" s="114">
        <v>0.0</v>
      </c>
      <c r="S69" s="64">
        <v>0.0</v>
      </c>
      <c r="T69" s="124">
        <v>1752.0</v>
      </c>
      <c r="U69" s="125">
        <v>4048.0</v>
      </c>
      <c r="V69" s="126">
        <v>3218.0</v>
      </c>
      <c r="W69" s="118">
        <f t="shared" si="1"/>
        <v>9018</v>
      </c>
      <c r="X69" s="119">
        <f t="shared" si="2"/>
        <v>0.1942781104</v>
      </c>
      <c r="Y69" s="119">
        <f t="shared" si="3"/>
        <v>0.4488800177</v>
      </c>
      <c r="Z69" s="119">
        <f t="shared" si="4"/>
        <v>0.3568418718</v>
      </c>
      <c r="AA69" s="100">
        <f t="shared" si="5"/>
        <v>-0.395862069</v>
      </c>
    </row>
    <row r="70">
      <c r="A70" s="73">
        <v>47.0</v>
      </c>
      <c r="B70" s="60">
        <v>3.0</v>
      </c>
      <c r="C70" s="73">
        <v>30.0</v>
      </c>
      <c r="D70" s="60" t="s">
        <v>61</v>
      </c>
      <c r="E70" s="64">
        <v>8024.335603</v>
      </c>
      <c r="G70" s="120">
        <v>26.0</v>
      </c>
      <c r="H70" s="121">
        <v>3.0</v>
      </c>
      <c r="I70" s="142">
        <v>21.0</v>
      </c>
      <c r="J70" s="121" t="s">
        <v>61</v>
      </c>
      <c r="K70" s="123" t="s">
        <v>69</v>
      </c>
      <c r="M70" s="112">
        <v>47.0</v>
      </c>
      <c r="N70" s="60">
        <v>3.0</v>
      </c>
      <c r="O70" s="73">
        <v>30.0</v>
      </c>
      <c r="P70" s="60" t="s">
        <v>61</v>
      </c>
      <c r="Q70" s="113">
        <v>0.0</v>
      </c>
      <c r="R70" s="114">
        <v>1.0</v>
      </c>
      <c r="S70" s="64">
        <v>0.0</v>
      </c>
      <c r="T70" s="124">
        <v>6519.0</v>
      </c>
      <c r="U70" s="125">
        <v>0.0</v>
      </c>
      <c r="V70" s="126">
        <v>2494.0</v>
      </c>
      <c r="W70" s="118">
        <f t="shared" si="1"/>
        <v>9013</v>
      </c>
      <c r="X70" s="119">
        <f t="shared" si="2"/>
        <v>0.7232885832</v>
      </c>
      <c r="Y70" s="119">
        <f t="shared" si="3"/>
        <v>0</v>
      </c>
      <c r="Z70" s="119">
        <f t="shared" si="4"/>
        <v>0.2767114168</v>
      </c>
      <c r="AA70" s="100">
        <f t="shared" si="5"/>
        <v>1</v>
      </c>
    </row>
    <row r="71">
      <c r="A71" s="73">
        <v>49.0</v>
      </c>
      <c r="B71" s="60">
        <v>3.0</v>
      </c>
      <c r="C71" s="73">
        <v>30.0</v>
      </c>
      <c r="D71" s="60" t="s">
        <v>61</v>
      </c>
      <c r="E71" s="64">
        <v>13011.82163</v>
      </c>
      <c r="G71" s="112">
        <v>28.0</v>
      </c>
      <c r="H71" s="60">
        <v>3.0</v>
      </c>
      <c r="I71" s="73">
        <v>23.0</v>
      </c>
      <c r="J71" s="60" t="s">
        <v>61</v>
      </c>
      <c r="K71" s="64">
        <v>238.9260519</v>
      </c>
      <c r="M71" s="112">
        <v>49.0</v>
      </c>
      <c r="N71" s="60">
        <v>3.0</v>
      </c>
      <c r="O71" s="73">
        <v>30.0</v>
      </c>
      <c r="P71" s="60" t="s">
        <v>61</v>
      </c>
      <c r="Q71" s="113">
        <v>0.0</v>
      </c>
      <c r="R71" s="114">
        <v>1.0</v>
      </c>
      <c r="S71" s="64">
        <v>0.0</v>
      </c>
      <c r="T71" s="124">
        <v>0.0</v>
      </c>
      <c r="U71" s="125">
        <v>4383.0</v>
      </c>
      <c r="V71" s="126">
        <v>4630.0</v>
      </c>
      <c r="W71" s="118">
        <f t="shared" si="1"/>
        <v>9013</v>
      </c>
      <c r="X71" s="119">
        <f t="shared" si="2"/>
        <v>0</v>
      </c>
      <c r="Y71" s="119">
        <f t="shared" si="3"/>
        <v>0.4862975702</v>
      </c>
      <c r="Z71" s="119">
        <f t="shared" si="4"/>
        <v>0.5137024298</v>
      </c>
      <c r="AA71" s="100">
        <f t="shared" si="5"/>
        <v>-1</v>
      </c>
    </row>
    <row r="72">
      <c r="A72" s="73">
        <v>53.0</v>
      </c>
      <c r="B72" s="60">
        <v>3.0</v>
      </c>
      <c r="C72" s="73">
        <v>30.0</v>
      </c>
      <c r="D72" s="60" t="s">
        <v>61</v>
      </c>
      <c r="E72" s="64">
        <v>11616.39715</v>
      </c>
      <c r="G72" s="112">
        <v>30.0</v>
      </c>
      <c r="H72" s="60">
        <v>3.0</v>
      </c>
      <c r="I72" s="73">
        <v>23.0</v>
      </c>
      <c r="J72" s="60" t="s">
        <v>61</v>
      </c>
      <c r="K72" s="64">
        <v>273.8848787</v>
      </c>
      <c r="M72" s="112">
        <v>53.0</v>
      </c>
      <c r="N72" s="60">
        <v>3.0</v>
      </c>
      <c r="O72" s="73">
        <v>30.0</v>
      </c>
      <c r="P72" s="60" t="s">
        <v>61</v>
      </c>
      <c r="Q72" s="113">
        <v>0.0</v>
      </c>
      <c r="R72" s="114">
        <v>1.0</v>
      </c>
      <c r="S72" s="64">
        <v>0.0</v>
      </c>
      <c r="T72" s="124">
        <v>0.0</v>
      </c>
      <c r="U72" s="125">
        <v>4573.0</v>
      </c>
      <c r="V72" s="126">
        <v>4926.0</v>
      </c>
      <c r="W72" s="118">
        <f t="shared" si="1"/>
        <v>9499</v>
      </c>
      <c r="X72" s="119">
        <f t="shared" si="2"/>
        <v>0</v>
      </c>
      <c r="Y72" s="119">
        <f t="shared" si="3"/>
        <v>0.4814190967</v>
      </c>
      <c r="Z72" s="119">
        <f t="shared" si="4"/>
        <v>0.5185809033</v>
      </c>
      <c r="AA72" s="100">
        <f t="shared" si="5"/>
        <v>-1</v>
      </c>
    </row>
    <row r="73">
      <c r="A73" s="73">
        <v>57.0</v>
      </c>
      <c r="B73" s="60">
        <v>3.0</v>
      </c>
      <c r="C73" s="73">
        <v>30.0</v>
      </c>
      <c r="D73" s="60" t="s">
        <v>61</v>
      </c>
      <c r="E73" s="64">
        <v>11961.38931</v>
      </c>
      <c r="G73" s="112">
        <v>31.0</v>
      </c>
      <c r="H73" s="60">
        <v>3.0</v>
      </c>
      <c r="I73" s="73">
        <v>23.0</v>
      </c>
      <c r="J73" s="60" t="s">
        <v>61</v>
      </c>
      <c r="K73" s="64">
        <v>260.0523092</v>
      </c>
      <c r="M73" s="112">
        <v>57.0</v>
      </c>
      <c r="N73" s="60">
        <v>3.0</v>
      </c>
      <c r="O73" s="73">
        <v>30.0</v>
      </c>
      <c r="P73" s="60" t="s">
        <v>61</v>
      </c>
      <c r="Q73" s="127">
        <v>0.0</v>
      </c>
      <c r="R73" s="128">
        <v>1.0</v>
      </c>
      <c r="S73" s="129">
        <v>0.0</v>
      </c>
      <c r="T73" s="130">
        <v>0.0</v>
      </c>
      <c r="U73" s="131">
        <v>8140.0</v>
      </c>
      <c r="V73" s="132">
        <v>1387.0</v>
      </c>
      <c r="W73" s="133">
        <f t="shared" si="1"/>
        <v>9527</v>
      </c>
      <c r="X73" s="119">
        <f t="shared" si="2"/>
        <v>0</v>
      </c>
      <c r="Y73" s="119">
        <f t="shared" si="3"/>
        <v>0.8544137714</v>
      </c>
      <c r="Z73" s="119">
        <f t="shared" si="4"/>
        <v>0.1455862286</v>
      </c>
      <c r="AA73" s="100">
        <f t="shared" si="5"/>
        <v>-1</v>
      </c>
    </row>
    <row r="74">
      <c r="A74" s="134">
        <v>1.0</v>
      </c>
      <c r="B74" s="135">
        <v>4.0</v>
      </c>
      <c r="C74" s="134">
        <v>14.0</v>
      </c>
      <c r="D74" s="135" t="s">
        <v>61</v>
      </c>
      <c r="E74" s="136">
        <v>3128.768586</v>
      </c>
      <c r="G74" s="120">
        <v>32.0</v>
      </c>
      <c r="H74" s="121">
        <v>3.0</v>
      </c>
      <c r="I74" s="142">
        <v>23.0</v>
      </c>
      <c r="J74" s="121" t="s">
        <v>61</v>
      </c>
      <c r="K74" s="123" t="s">
        <v>69</v>
      </c>
      <c r="M74" s="137">
        <v>1.0</v>
      </c>
      <c r="N74" s="135">
        <v>4.0</v>
      </c>
      <c r="O74" s="134">
        <v>14.0</v>
      </c>
      <c r="P74" s="135" t="s">
        <v>61</v>
      </c>
      <c r="Q74" s="113">
        <v>0.0</v>
      </c>
      <c r="R74" s="114">
        <v>1.0</v>
      </c>
      <c r="S74" s="64">
        <v>0.0</v>
      </c>
      <c r="T74" s="124">
        <v>0.0</v>
      </c>
      <c r="U74" s="125">
        <v>1811.0</v>
      </c>
      <c r="V74" s="126">
        <v>7208.0</v>
      </c>
      <c r="W74" s="118">
        <f t="shared" si="1"/>
        <v>9019</v>
      </c>
      <c r="X74" s="119">
        <f t="shared" si="2"/>
        <v>0</v>
      </c>
      <c r="Y74" s="119">
        <f t="shared" si="3"/>
        <v>0.2007983147</v>
      </c>
      <c r="Z74" s="119">
        <f t="shared" si="4"/>
        <v>0.7992016853</v>
      </c>
      <c r="AA74" s="100">
        <f t="shared" si="5"/>
        <v>-1</v>
      </c>
    </row>
    <row r="75">
      <c r="A75" s="73">
        <v>5.0</v>
      </c>
      <c r="B75" s="60">
        <v>4.0</v>
      </c>
      <c r="C75" s="73">
        <v>14.0</v>
      </c>
      <c r="D75" s="60" t="s">
        <v>61</v>
      </c>
      <c r="E75" s="64">
        <v>5002.955546</v>
      </c>
      <c r="G75" s="112">
        <v>34.0</v>
      </c>
      <c r="H75" s="60">
        <v>3.0</v>
      </c>
      <c r="I75" s="73">
        <v>23.0</v>
      </c>
      <c r="J75" s="60" t="s">
        <v>61</v>
      </c>
      <c r="K75" s="64">
        <v>244.1583548</v>
      </c>
      <c r="M75" s="112">
        <v>5.0</v>
      </c>
      <c r="N75" s="60">
        <v>4.0</v>
      </c>
      <c r="O75" s="73">
        <v>14.0</v>
      </c>
      <c r="P75" s="60" t="s">
        <v>61</v>
      </c>
      <c r="Q75" s="113">
        <v>0.0</v>
      </c>
      <c r="R75" s="114">
        <v>1.0</v>
      </c>
      <c r="S75" s="64">
        <v>0.0</v>
      </c>
      <c r="T75" s="124">
        <v>5837.0</v>
      </c>
      <c r="U75" s="125">
        <v>0.0</v>
      </c>
      <c r="V75" s="126">
        <v>3176.0</v>
      </c>
      <c r="W75" s="118">
        <f t="shared" si="1"/>
        <v>9013</v>
      </c>
      <c r="X75" s="119">
        <f t="shared" si="2"/>
        <v>0.6476201043</v>
      </c>
      <c r="Y75" s="119">
        <f t="shared" si="3"/>
        <v>0</v>
      </c>
      <c r="Z75" s="119">
        <f t="shared" si="4"/>
        <v>0.3523798957</v>
      </c>
      <c r="AA75" s="100">
        <f t="shared" si="5"/>
        <v>1</v>
      </c>
    </row>
    <row r="76">
      <c r="A76" s="73">
        <v>6.0</v>
      </c>
      <c r="B76" s="60">
        <v>4.0</v>
      </c>
      <c r="C76" s="73">
        <v>14.0</v>
      </c>
      <c r="D76" s="60" t="s">
        <v>61</v>
      </c>
      <c r="E76" s="64">
        <v>7271.701578</v>
      </c>
      <c r="G76" s="120">
        <v>35.0</v>
      </c>
      <c r="H76" s="121">
        <v>3.0</v>
      </c>
      <c r="I76" s="142">
        <v>23.0</v>
      </c>
      <c r="J76" s="121" t="s">
        <v>61</v>
      </c>
      <c r="K76" s="123">
        <v>29.76646881</v>
      </c>
      <c r="M76" s="112">
        <v>6.0</v>
      </c>
      <c r="N76" s="60">
        <v>4.0</v>
      </c>
      <c r="O76" s="73">
        <v>14.0</v>
      </c>
      <c r="P76" s="60" t="s">
        <v>61</v>
      </c>
      <c r="Q76" s="113">
        <v>1.0</v>
      </c>
      <c r="R76" s="114">
        <v>0.0</v>
      </c>
      <c r="S76" s="64">
        <v>0.0</v>
      </c>
      <c r="T76" s="124">
        <v>5686.0</v>
      </c>
      <c r="U76" s="125">
        <v>191.0</v>
      </c>
      <c r="V76" s="126">
        <v>3134.0</v>
      </c>
      <c r="W76" s="118">
        <f t="shared" si="1"/>
        <v>9011</v>
      </c>
      <c r="X76" s="119">
        <f t="shared" si="2"/>
        <v>0.6310065476</v>
      </c>
      <c r="Y76" s="119">
        <f t="shared" si="3"/>
        <v>0.02119631561</v>
      </c>
      <c r="Z76" s="119">
        <f t="shared" si="4"/>
        <v>0.3477971368</v>
      </c>
      <c r="AA76" s="100">
        <f t="shared" si="5"/>
        <v>0.9350008508</v>
      </c>
    </row>
    <row r="77">
      <c r="A77" s="73">
        <v>7.0</v>
      </c>
      <c r="B77" s="60">
        <v>4.0</v>
      </c>
      <c r="C77" s="73">
        <v>14.0</v>
      </c>
      <c r="D77" s="60" t="s">
        <v>61</v>
      </c>
      <c r="E77" s="64">
        <v>9479.401103</v>
      </c>
      <c r="G77" s="120">
        <v>41.0</v>
      </c>
      <c r="H77" s="121">
        <v>3.0</v>
      </c>
      <c r="I77" s="142">
        <v>30.0</v>
      </c>
      <c r="J77" s="121" t="s">
        <v>61</v>
      </c>
      <c r="K77" s="123" t="s">
        <v>69</v>
      </c>
      <c r="M77" s="112">
        <v>7.0</v>
      </c>
      <c r="N77" s="60">
        <v>4.0</v>
      </c>
      <c r="O77" s="73">
        <v>14.0</v>
      </c>
      <c r="P77" s="60" t="s">
        <v>61</v>
      </c>
      <c r="Q77" s="113">
        <v>0.0</v>
      </c>
      <c r="R77" s="114">
        <v>1.0</v>
      </c>
      <c r="S77" s="64">
        <v>0.0</v>
      </c>
      <c r="T77" s="124">
        <v>0.0</v>
      </c>
      <c r="U77" s="125">
        <v>6014.0</v>
      </c>
      <c r="V77" s="126">
        <v>2994.0</v>
      </c>
      <c r="W77" s="118">
        <f t="shared" si="1"/>
        <v>9008</v>
      </c>
      <c r="X77" s="119">
        <f t="shared" si="2"/>
        <v>0</v>
      </c>
      <c r="Y77" s="119">
        <f t="shared" si="3"/>
        <v>0.6676287744</v>
      </c>
      <c r="Z77" s="119">
        <f t="shared" si="4"/>
        <v>0.3323712256</v>
      </c>
      <c r="AA77" s="100">
        <f t="shared" si="5"/>
        <v>-1</v>
      </c>
    </row>
    <row r="78">
      <c r="A78" s="73">
        <v>8.0</v>
      </c>
      <c r="B78" s="60">
        <v>4.0</v>
      </c>
      <c r="C78" s="73">
        <v>14.0</v>
      </c>
      <c r="D78" s="60" t="s">
        <v>61</v>
      </c>
      <c r="E78" s="64">
        <v>15956.2056</v>
      </c>
      <c r="G78" s="112">
        <v>44.0</v>
      </c>
      <c r="H78" s="60">
        <v>3.0</v>
      </c>
      <c r="I78" s="73">
        <v>30.0</v>
      </c>
      <c r="J78" s="60" t="s">
        <v>61</v>
      </c>
      <c r="K78" s="64">
        <v>191.0758797</v>
      </c>
      <c r="M78" s="112">
        <v>8.0</v>
      </c>
      <c r="N78" s="60">
        <v>4.0</v>
      </c>
      <c r="O78" s="73">
        <v>14.0</v>
      </c>
      <c r="P78" s="60" t="s">
        <v>61</v>
      </c>
      <c r="Q78" s="113">
        <v>1.0</v>
      </c>
      <c r="R78" s="114">
        <v>0.0</v>
      </c>
      <c r="S78" s="64">
        <v>0.0</v>
      </c>
      <c r="T78" s="124">
        <v>2391.0</v>
      </c>
      <c r="U78" s="125">
        <v>2629.0</v>
      </c>
      <c r="V78" s="126">
        <v>3956.0</v>
      </c>
      <c r="W78" s="118">
        <f t="shared" si="1"/>
        <v>8976</v>
      </c>
      <c r="X78" s="119">
        <f t="shared" si="2"/>
        <v>0.2663770053</v>
      </c>
      <c r="Y78" s="119">
        <f t="shared" si="3"/>
        <v>0.2928921569</v>
      </c>
      <c r="Z78" s="119">
        <f t="shared" si="4"/>
        <v>0.4407308378</v>
      </c>
      <c r="AA78" s="100">
        <f t="shared" si="5"/>
        <v>-0.04741035857</v>
      </c>
    </row>
    <row r="79">
      <c r="A79" s="73">
        <v>9.0</v>
      </c>
      <c r="B79" s="60">
        <v>4.0</v>
      </c>
      <c r="C79" s="73">
        <v>18.0</v>
      </c>
      <c r="D79" s="60" t="s">
        <v>61</v>
      </c>
      <c r="E79" s="64">
        <v>1323.035129</v>
      </c>
      <c r="G79" s="112">
        <v>45.0</v>
      </c>
      <c r="H79" s="60">
        <v>3.0</v>
      </c>
      <c r="I79" s="73">
        <v>30.0</v>
      </c>
      <c r="J79" s="60" t="s">
        <v>61</v>
      </c>
      <c r="K79" s="64">
        <v>132.8572651</v>
      </c>
      <c r="M79" s="112">
        <v>9.0</v>
      </c>
      <c r="N79" s="60">
        <v>4.0</v>
      </c>
      <c r="O79" s="73">
        <v>18.0</v>
      </c>
      <c r="P79" s="60" t="s">
        <v>61</v>
      </c>
      <c r="Q79" s="113">
        <v>0.0</v>
      </c>
      <c r="R79" s="114">
        <v>1.0</v>
      </c>
      <c r="S79" s="64">
        <v>0.0</v>
      </c>
      <c r="T79" s="124">
        <v>0.0</v>
      </c>
      <c r="U79" s="125">
        <v>582.0</v>
      </c>
      <c r="V79" s="126">
        <v>8435.0</v>
      </c>
      <c r="W79" s="118">
        <f t="shared" si="1"/>
        <v>9017</v>
      </c>
      <c r="X79" s="119">
        <f t="shared" si="2"/>
        <v>0</v>
      </c>
      <c r="Y79" s="119">
        <f t="shared" si="3"/>
        <v>0.06454474881</v>
      </c>
      <c r="Z79" s="119">
        <f t="shared" si="4"/>
        <v>0.9354552512</v>
      </c>
      <c r="AA79" s="100">
        <f t="shared" si="5"/>
        <v>-1</v>
      </c>
    </row>
    <row r="80">
      <c r="A80" s="73">
        <v>10.0</v>
      </c>
      <c r="B80" s="60">
        <v>4.0</v>
      </c>
      <c r="C80" s="73">
        <v>18.0</v>
      </c>
      <c r="D80" s="60" t="s">
        <v>61</v>
      </c>
      <c r="E80" s="64">
        <v>9748.164502</v>
      </c>
      <c r="G80" s="112">
        <v>46.0</v>
      </c>
      <c r="H80" s="60">
        <v>3.0</v>
      </c>
      <c r="I80" s="73">
        <v>30.0</v>
      </c>
      <c r="J80" s="60" t="s">
        <v>61</v>
      </c>
      <c r="K80" s="64">
        <v>160.4845109</v>
      </c>
      <c r="M80" s="112">
        <v>10.0</v>
      </c>
      <c r="N80" s="60">
        <v>4.0</v>
      </c>
      <c r="O80" s="73">
        <v>18.0</v>
      </c>
      <c r="P80" s="60" t="s">
        <v>61</v>
      </c>
      <c r="Q80" s="113">
        <v>0.0</v>
      </c>
      <c r="R80" s="114">
        <v>1.0</v>
      </c>
      <c r="S80" s="64">
        <v>0.0</v>
      </c>
      <c r="T80" s="124">
        <v>6717.0</v>
      </c>
      <c r="U80" s="125">
        <v>0.0</v>
      </c>
      <c r="V80" s="126">
        <v>2296.0</v>
      </c>
      <c r="W80" s="118">
        <f t="shared" si="1"/>
        <v>9013</v>
      </c>
      <c r="X80" s="119">
        <f t="shared" si="2"/>
        <v>0.7452568512</v>
      </c>
      <c r="Y80" s="119">
        <f t="shared" si="3"/>
        <v>0</v>
      </c>
      <c r="Z80" s="119">
        <f t="shared" si="4"/>
        <v>0.2547431488</v>
      </c>
      <c r="AA80" s="100">
        <f t="shared" si="5"/>
        <v>1</v>
      </c>
    </row>
    <row r="81">
      <c r="A81" s="73">
        <v>11.0</v>
      </c>
      <c r="B81" s="60">
        <v>4.0</v>
      </c>
      <c r="C81" s="73">
        <v>19.0</v>
      </c>
      <c r="D81" s="60" t="s">
        <v>61</v>
      </c>
      <c r="E81" s="64">
        <v>9145.000795</v>
      </c>
      <c r="G81" s="112">
        <v>47.0</v>
      </c>
      <c r="H81" s="60">
        <v>3.0</v>
      </c>
      <c r="I81" s="73">
        <v>30.0</v>
      </c>
      <c r="J81" s="60" t="s">
        <v>61</v>
      </c>
      <c r="K81" s="64">
        <v>161.8537311</v>
      </c>
      <c r="M81" s="112">
        <v>11.0</v>
      </c>
      <c r="N81" s="60">
        <v>4.0</v>
      </c>
      <c r="O81" s="73">
        <v>19.0</v>
      </c>
      <c r="P81" s="60" t="s">
        <v>61</v>
      </c>
      <c r="Q81" s="113">
        <v>0.0</v>
      </c>
      <c r="R81" s="114">
        <v>1.0</v>
      </c>
      <c r="S81" s="64">
        <v>0.0</v>
      </c>
      <c r="T81" s="124">
        <v>0.0</v>
      </c>
      <c r="U81" s="125">
        <v>5429.0</v>
      </c>
      <c r="V81" s="126">
        <v>3579.0</v>
      </c>
      <c r="W81" s="118">
        <f t="shared" si="1"/>
        <v>9008</v>
      </c>
      <c r="X81" s="119">
        <f t="shared" si="2"/>
        <v>0</v>
      </c>
      <c r="Y81" s="119">
        <f t="shared" si="3"/>
        <v>0.6026865009</v>
      </c>
      <c r="Z81" s="119">
        <f t="shared" si="4"/>
        <v>0.3973134991</v>
      </c>
      <c r="AA81" s="100">
        <f t="shared" si="5"/>
        <v>-1</v>
      </c>
    </row>
    <row r="82">
      <c r="A82" s="73">
        <v>12.0</v>
      </c>
      <c r="B82" s="60">
        <v>4.0</v>
      </c>
      <c r="C82" s="73">
        <v>19.0</v>
      </c>
      <c r="D82" s="60" t="s">
        <v>61</v>
      </c>
      <c r="E82" s="64">
        <v>15788.74876</v>
      </c>
      <c r="G82" s="112">
        <v>49.0</v>
      </c>
      <c r="H82" s="60">
        <v>3.0</v>
      </c>
      <c r="I82" s="73">
        <v>30.0</v>
      </c>
      <c r="J82" s="60" t="s">
        <v>61</v>
      </c>
      <c r="K82" s="64">
        <v>188.9747729</v>
      </c>
      <c r="M82" s="112">
        <v>12.0</v>
      </c>
      <c r="N82" s="60">
        <v>4.0</v>
      </c>
      <c r="O82" s="73">
        <v>19.0</v>
      </c>
      <c r="P82" s="60" t="s">
        <v>61</v>
      </c>
      <c r="Q82" s="113">
        <v>1.0</v>
      </c>
      <c r="R82" s="114">
        <v>0.0</v>
      </c>
      <c r="S82" s="64">
        <v>0.0</v>
      </c>
      <c r="T82" s="124">
        <v>3000.0</v>
      </c>
      <c r="U82" s="125">
        <v>1940.0</v>
      </c>
      <c r="V82" s="126">
        <v>4025.0</v>
      </c>
      <c r="W82" s="118">
        <f t="shared" si="1"/>
        <v>8965</v>
      </c>
      <c r="X82" s="119">
        <f t="shared" si="2"/>
        <v>0.3346346905</v>
      </c>
      <c r="Y82" s="119">
        <f t="shared" si="3"/>
        <v>0.2163970998</v>
      </c>
      <c r="Z82" s="119">
        <f t="shared" si="4"/>
        <v>0.4489682097</v>
      </c>
      <c r="AA82" s="100">
        <f t="shared" si="5"/>
        <v>0.2145748988</v>
      </c>
    </row>
    <row r="83">
      <c r="A83" s="73">
        <v>13.0</v>
      </c>
      <c r="B83" s="60">
        <v>4.0</v>
      </c>
      <c r="C83" s="73">
        <v>19.0</v>
      </c>
      <c r="D83" s="60" t="s">
        <v>61</v>
      </c>
      <c r="E83" s="64">
        <v>17333.8418</v>
      </c>
      <c r="G83" s="112">
        <v>53.0</v>
      </c>
      <c r="H83" s="60">
        <v>3.0</v>
      </c>
      <c r="I83" s="73">
        <v>30.0</v>
      </c>
      <c r="J83" s="60" t="s">
        <v>61</v>
      </c>
      <c r="K83" s="64">
        <v>243.4946334</v>
      </c>
      <c r="M83" s="112">
        <v>13.0</v>
      </c>
      <c r="N83" s="60">
        <v>4.0</v>
      </c>
      <c r="O83" s="73">
        <v>19.0</v>
      </c>
      <c r="P83" s="60" t="s">
        <v>61</v>
      </c>
      <c r="Q83" s="113">
        <v>1.0</v>
      </c>
      <c r="R83" s="114">
        <v>0.0</v>
      </c>
      <c r="S83" s="64">
        <v>0.0</v>
      </c>
      <c r="T83" s="124">
        <v>2961.0</v>
      </c>
      <c r="U83" s="125">
        <v>3075.0</v>
      </c>
      <c r="V83" s="126">
        <v>11348.0</v>
      </c>
      <c r="W83" s="118">
        <f t="shared" si="1"/>
        <v>17384</v>
      </c>
      <c r="X83" s="119">
        <f t="shared" si="2"/>
        <v>0.1703290382</v>
      </c>
      <c r="Y83" s="119">
        <f t="shared" si="3"/>
        <v>0.1768867925</v>
      </c>
      <c r="Z83" s="119">
        <f t="shared" si="4"/>
        <v>0.6527841694</v>
      </c>
      <c r="AA83" s="100">
        <f t="shared" si="5"/>
        <v>-0.01888667992</v>
      </c>
    </row>
    <row r="84">
      <c r="A84" s="73">
        <v>17.0</v>
      </c>
      <c r="B84" s="60">
        <v>4.0</v>
      </c>
      <c r="C84" s="73">
        <v>19.0</v>
      </c>
      <c r="D84" s="60" t="s">
        <v>61</v>
      </c>
      <c r="E84" s="64">
        <v>27876.33032</v>
      </c>
      <c r="G84" s="120">
        <v>57.0</v>
      </c>
      <c r="H84" s="121">
        <v>3.0</v>
      </c>
      <c r="I84" s="142">
        <v>30.0</v>
      </c>
      <c r="J84" s="121" t="s">
        <v>61</v>
      </c>
      <c r="K84" s="123">
        <v>98.08650037</v>
      </c>
      <c r="M84" s="112">
        <v>17.0</v>
      </c>
      <c r="N84" s="60">
        <v>4.0</v>
      </c>
      <c r="O84" s="73">
        <v>19.0</v>
      </c>
      <c r="P84" s="60" t="s">
        <v>61</v>
      </c>
      <c r="Q84" s="113">
        <v>1.0</v>
      </c>
      <c r="R84" s="114">
        <v>0.0</v>
      </c>
      <c r="S84" s="64">
        <v>0.0</v>
      </c>
      <c r="T84" s="124">
        <v>5614.0</v>
      </c>
      <c r="U84" s="125">
        <v>5079.0</v>
      </c>
      <c r="V84" s="126">
        <v>6963.0</v>
      </c>
      <c r="W84" s="118">
        <f t="shared" si="1"/>
        <v>17656</v>
      </c>
      <c r="X84" s="119">
        <f t="shared" si="2"/>
        <v>0.3179655641</v>
      </c>
      <c r="Y84" s="119">
        <f t="shared" si="3"/>
        <v>0.2876642501</v>
      </c>
      <c r="Z84" s="119">
        <f t="shared" si="4"/>
        <v>0.3943701858</v>
      </c>
      <c r="AA84" s="100">
        <f t="shared" si="5"/>
        <v>0.05003273169</v>
      </c>
    </row>
    <row r="85">
      <c r="A85" s="73">
        <v>18.0</v>
      </c>
      <c r="B85" s="60">
        <v>4.0</v>
      </c>
      <c r="C85" s="73">
        <v>19.0</v>
      </c>
      <c r="D85" s="60" t="s">
        <v>61</v>
      </c>
      <c r="E85" s="64">
        <v>14431.77824</v>
      </c>
      <c r="G85" s="143">
        <v>1.0</v>
      </c>
      <c r="H85" s="144">
        <v>4.0</v>
      </c>
      <c r="I85" s="145">
        <v>14.0</v>
      </c>
      <c r="J85" s="144" t="s">
        <v>61</v>
      </c>
      <c r="K85" s="146" t="s">
        <v>69</v>
      </c>
      <c r="M85" s="112">
        <v>18.0</v>
      </c>
      <c r="N85" s="60">
        <v>4.0</v>
      </c>
      <c r="O85" s="73">
        <v>19.0</v>
      </c>
      <c r="P85" s="60" t="s">
        <v>61</v>
      </c>
      <c r="Q85" s="113">
        <v>0.0</v>
      </c>
      <c r="R85" s="114">
        <v>1.0</v>
      </c>
      <c r="S85" s="64">
        <v>0.0</v>
      </c>
      <c r="T85" s="124">
        <v>0.0</v>
      </c>
      <c r="U85" s="125">
        <v>15685.0</v>
      </c>
      <c r="V85" s="126">
        <v>2015.0</v>
      </c>
      <c r="W85" s="118">
        <f t="shared" si="1"/>
        <v>17700</v>
      </c>
      <c r="X85" s="119">
        <f t="shared" si="2"/>
        <v>0</v>
      </c>
      <c r="Y85" s="119">
        <f t="shared" si="3"/>
        <v>0.8861581921</v>
      </c>
      <c r="Z85" s="119">
        <f t="shared" si="4"/>
        <v>0.1138418079</v>
      </c>
      <c r="AA85" s="100">
        <f t="shared" si="5"/>
        <v>-1</v>
      </c>
    </row>
    <row r="86">
      <c r="A86" s="73">
        <v>19.0</v>
      </c>
      <c r="B86" s="60">
        <v>4.0</v>
      </c>
      <c r="C86" s="73">
        <v>22.0</v>
      </c>
      <c r="D86" s="60" t="s">
        <v>61</v>
      </c>
      <c r="E86" s="64">
        <v>6921.801066</v>
      </c>
      <c r="G86" s="120">
        <v>5.0</v>
      </c>
      <c r="H86" s="121">
        <v>4.0</v>
      </c>
      <c r="I86" s="142">
        <v>14.0</v>
      </c>
      <c r="J86" s="121" t="s">
        <v>61</v>
      </c>
      <c r="K86" s="123">
        <v>153.2666344</v>
      </c>
      <c r="M86" s="112">
        <v>19.0</v>
      </c>
      <c r="N86" s="60">
        <v>4.0</v>
      </c>
      <c r="O86" s="73">
        <v>22.0</v>
      </c>
      <c r="P86" s="60" t="s">
        <v>61</v>
      </c>
      <c r="Q86" s="113">
        <v>0.0</v>
      </c>
      <c r="R86" s="114">
        <v>1.0</v>
      </c>
      <c r="S86" s="64">
        <v>0.0</v>
      </c>
      <c r="T86" s="125">
        <v>10785.0</v>
      </c>
      <c r="U86" s="125">
        <v>0.0</v>
      </c>
      <c r="V86" s="126">
        <v>6698.0</v>
      </c>
      <c r="W86" s="118">
        <f t="shared" si="1"/>
        <v>17483</v>
      </c>
      <c r="X86" s="119">
        <f t="shared" si="2"/>
        <v>0.616884974</v>
      </c>
      <c r="Y86" s="119">
        <f t="shared" si="3"/>
        <v>0</v>
      </c>
      <c r="Z86" s="119">
        <f t="shared" si="4"/>
        <v>0.383115026</v>
      </c>
      <c r="AA86" s="100">
        <f t="shared" si="5"/>
        <v>1</v>
      </c>
    </row>
    <row r="87">
      <c r="A87" s="73">
        <v>20.0</v>
      </c>
      <c r="B87" s="60">
        <v>4.0</v>
      </c>
      <c r="C87" s="73">
        <v>22.0</v>
      </c>
      <c r="D87" s="60" t="s">
        <v>61</v>
      </c>
      <c r="E87" s="64">
        <v>21370.93546</v>
      </c>
      <c r="G87" s="112">
        <v>6.0</v>
      </c>
      <c r="H87" s="60">
        <v>4.0</v>
      </c>
      <c r="I87" s="73">
        <v>14.0</v>
      </c>
      <c r="J87" s="60" t="s">
        <v>61</v>
      </c>
      <c r="K87" s="64">
        <v>158.9226288</v>
      </c>
      <c r="M87" s="112">
        <v>20.0</v>
      </c>
      <c r="N87" s="60">
        <v>4.0</v>
      </c>
      <c r="O87" s="73">
        <v>22.0</v>
      </c>
      <c r="P87" s="60" t="s">
        <v>61</v>
      </c>
      <c r="Q87" s="113">
        <v>1.0</v>
      </c>
      <c r="R87" s="114">
        <v>0.0</v>
      </c>
      <c r="S87" s="64">
        <v>0.0</v>
      </c>
      <c r="T87" s="125">
        <v>9492.0</v>
      </c>
      <c r="U87" s="125">
        <v>682.0</v>
      </c>
      <c r="V87" s="126">
        <v>6995.0</v>
      </c>
      <c r="W87" s="118">
        <f t="shared" si="1"/>
        <v>17169</v>
      </c>
      <c r="X87" s="119">
        <f t="shared" si="2"/>
        <v>0.5528568932</v>
      </c>
      <c r="Y87" s="119">
        <f t="shared" si="3"/>
        <v>0.03972275613</v>
      </c>
      <c r="Z87" s="119">
        <f t="shared" si="4"/>
        <v>0.4074203506</v>
      </c>
      <c r="AA87" s="100">
        <f t="shared" si="5"/>
        <v>0.8659327698</v>
      </c>
    </row>
    <row r="88">
      <c r="A88" s="73">
        <v>21.0</v>
      </c>
      <c r="B88" s="60">
        <v>4.0</v>
      </c>
      <c r="C88" s="73">
        <v>23.0</v>
      </c>
      <c r="D88" s="60" t="s">
        <v>61</v>
      </c>
      <c r="E88" s="64">
        <v>18760.41017</v>
      </c>
      <c r="G88" s="112">
        <v>7.0</v>
      </c>
      <c r="H88" s="60">
        <v>4.0</v>
      </c>
      <c r="I88" s="73">
        <v>14.0</v>
      </c>
      <c r="J88" s="60" t="s">
        <v>61</v>
      </c>
      <c r="K88" s="64">
        <v>167.7313894</v>
      </c>
      <c r="M88" s="112">
        <v>21.0</v>
      </c>
      <c r="N88" s="60">
        <v>4.0</v>
      </c>
      <c r="O88" s="73">
        <v>23.0</v>
      </c>
      <c r="P88" s="60" t="s">
        <v>61</v>
      </c>
      <c r="Q88" s="113">
        <v>1.0</v>
      </c>
      <c r="R88" s="114">
        <v>0.0</v>
      </c>
      <c r="S88" s="64">
        <v>0.0</v>
      </c>
      <c r="T88" s="124">
        <v>1989.0</v>
      </c>
      <c r="U88" s="125">
        <v>8247.0</v>
      </c>
      <c r="V88" s="126">
        <v>7465.0</v>
      </c>
      <c r="W88" s="118">
        <f t="shared" si="1"/>
        <v>17701</v>
      </c>
      <c r="X88" s="119">
        <f t="shared" si="2"/>
        <v>0.112366533</v>
      </c>
      <c r="Y88" s="119">
        <f t="shared" si="3"/>
        <v>0.465905881</v>
      </c>
      <c r="Z88" s="119">
        <f t="shared" si="4"/>
        <v>0.421727586</v>
      </c>
      <c r="AA88" s="100">
        <f t="shared" si="5"/>
        <v>-0.6113716295</v>
      </c>
    </row>
    <row r="89">
      <c r="A89" s="73">
        <v>22.0</v>
      </c>
      <c r="B89" s="60">
        <v>4.0</v>
      </c>
      <c r="C89" s="73">
        <v>23.0</v>
      </c>
      <c r="D89" s="60" t="s">
        <v>61</v>
      </c>
      <c r="E89" s="64">
        <v>9490.087733</v>
      </c>
      <c r="G89" s="112">
        <v>8.0</v>
      </c>
      <c r="H89" s="60">
        <v>4.0</v>
      </c>
      <c r="I89" s="73">
        <v>14.0</v>
      </c>
      <c r="J89" s="60" t="s">
        <v>61</v>
      </c>
      <c r="K89" s="64">
        <v>134.5074805</v>
      </c>
      <c r="M89" s="112">
        <v>22.0</v>
      </c>
      <c r="N89" s="60">
        <v>4.0</v>
      </c>
      <c r="O89" s="73">
        <v>23.0</v>
      </c>
      <c r="P89" s="60" t="s">
        <v>61</v>
      </c>
      <c r="Q89" s="113">
        <v>0.0</v>
      </c>
      <c r="R89" s="114">
        <v>1.0</v>
      </c>
      <c r="S89" s="64">
        <v>0.0</v>
      </c>
      <c r="T89" s="125">
        <v>1897.0</v>
      </c>
      <c r="U89" s="125">
        <v>0.0</v>
      </c>
      <c r="V89" s="126">
        <v>15726.0</v>
      </c>
      <c r="W89" s="118">
        <f t="shared" si="1"/>
        <v>17623</v>
      </c>
      <c r="X89" s="119">
        <f t="shared" si="2"/>
        <v>0.1076434205</v>
      </c>
      <c r="Y89" s="119">
        <f t="shared" si="3"/>
        <v>0</v>
      </c>
      <c r="Z89" s="119">
        <f t="shared" si="4"/>
        <v>0.8923565795</v>
      </c>
      <c r="AA89" s="100">
        <f t="shared" si="5"/>
        <v>1</v>
      </c>
    </row>
    <row r="90">
      <c r="A90" s="73">
        <v>23.0</v>
      </c>
      <c r="B90" s="60">
        <v>4.0</v>
      </c>
      <c r="C90" s="73">
        <v>23.0</v>
      </c>
      <c r="D90" s="60" t="s">
        <v>61</v>
      </c>
      <c r="E90" s="64">
        <v>8253.907539</v>
      </c>
      <c r="G90" s="120">
        <v>9.0</v>
      </c>
      <c r="H90" s="121">
        <v>4.0</v>
      </c>
      <c r="I90" s="142">
        <v>18.0</v>
      </c>
      <c r="J90" s="121" t="s">
        <v>61</v>
      </c>
      <c r="K90" s="123" t="s">
        <v>69</v>
      </c>
      <c r="M90" s="112">
        <v>23.0</v>
      </c>
      <c r="N90" s="60">
        <v>4.0</v>
      </c>
      <c r="O90" s="73">
        <v>23.0</v>
      </c>
      <c r="P90" s="60" t="s">
        <v>61</v>
      </c>
      <c r="Q90" s="113">
        <v>0.0</v>
      </c>
      <c r="R90" s="114">
        <v>1.0</v>
      </c>
      <c r="S90" s="64">
        <v>0.0</v>
      </c>
      <c r="T90" s="124">
        <v>5098.0</v>
      </c>
      <c r="U90" s="125">
        <v>0.0</v>
      </c>
      <c r="V90" s="126">
        <v>12445.0</v>
      </c>
      <c r="W90" s="118">
        <f t="shared" si="1"/>
        <v>17543</v>
      </c>
      <c r="X90" s="119">
        <f t="shared" si="2"/>
        <v>0.2906002394</v>
      </c>
      <c r="Y90" s="119">
        <f t="shared" si="3"/>
        <v>0</v>
      </c>
      <c r="Z90" s="119">
        <f t="shared" si="4"/>
        <v>0.7093997606</v>
      </c>
      <c r="AA90" s="100">
        <f t="shared" si="5"/>
        <v>1</v>
      </c>
    </row>
    <row r="91">
      <c r="A91" s="73">
        <v>26.0</v>
      </c>
      <c r="B91" s="60">
        <v>4.0</v>
      </c>
      <c r="C91" s="73">
        <v>30.0</v>
      </c>
      <c r="D91" s="60" t="s">
        <v>61</v>
      </c>
      <c r="E91" s="64">
        <v>15615.71748</v>
      </c>
      <c r="G91" s="120">
        <v>10.0</v>
      </c>
      <c r="H91" s="121">
        <v>4.0</v>
      </c>
      <c r="I91" s="142">
        <v>18.0</v>
      </c>
      <c r="J91" s="121" t="s">
        <v>61</v>
      </c>
      <c r="K91" s="123">
        <v>128.589525</v>
      </c>
      <c r="M91" s="112">
        <v>26.0</v>
      </c>
      <c r="N91" s="60">
        <v>4.0</v>
      </c>
      <c r="O91" s="73">
        <v>30.0</v>
      </c>
      <c r="P91" s="60" t="s">
        <v>61</v>
      </c>
      <c r="Q91" s="113">
        <v>1.0</v>
      </c>
      <c r="R91" s="114">
        <v>0.0</v>
      </c>
      <c r="S91" s="64">
        <v>0.0</v>
      </c>
      <c r="T91" s="124">
        <v>6351.0</v>
      </c>
      <c r="U91" s="125">
        <v>5775.0</v>
      </c>
      <c r="V91" s="126">
        <v>5705.0</v>
      </c>
      <c r="W91" s="118">
        <f t="shared" si="1"/>
        <v>17831</v>
      </c>
      <c r="X91" s="119">
        <f t="shared" si="2"/>
        <v>0.3561774438</v>
      </c>
      <c r="Y91" s="119">
        <f t="shared" si="3"/>
        <v>0.3238741518</v>
      </c>
      <c r="Z91" s="119">
        <f t="shared" si="4"/>
        <v>0.3199484045</v>
      </c>
      <c r="AA91" s="100">
        <f t="shared" si="5"/>
        <v>0.04750123701</v>
      </c>
    </row>
    <row r="92">
      <c r="A92" s="73">
        <v>28.0</v>
      </c>
      <c r="B92" s="60">
        <v>4.0</v>
      </c>
      <c r="C92" s="73">
        <v>30.0</v>
      </c>
      <c r="D92" s="60" t="s">
        <v>61</v>
      </c>
      <c r="E92" s="64">
        <v>9156.835056</v>
      </c>
      <c r="G92" s="112">
        <v>11.0</v>
      </c>
      <c r="H92" s="60">
        <v>4.0</v>
      </c>
      <c r="I92" s="73">
        <v>19.0</v>
      </c>
      <c r="J92" s="60" t="s">
        <v>61</v>
      </c>
      <c r="K92" s="64">
        <v>233.1081993</v>
      </c>
      <c r="M92" s="112">
        <v>28.0</v>
      </c>
      <c r="N92" s="60">
        <v>4.0</v>
      </c>
      <c r="O92" s="73">
        <v>30.0</v>
      </c>
      <c r="P92" s="60" t="s">
        <v>61</v>
      </c>
      <c r="Q92" s="113">
        <v>0.0</v>
      </c>
      <c r="R92" s="114">
        <v>1.0</v>
      </c>
      <c r="S92" s="64">
        <v>0.0</v>
      </c>
      <c r="T92" s="124">
        <v>15957.0</v>
      </c>
      <c r="U92" s="125">
        <v>0.0</v>
      </c>
      <c r="V92" s="126">
        <v>1912.0</v>
      </c>
      <c r="W92" s="118">
        <f t="shared" si="1"/>
        <v>17869</v>
      </c>
      <c r="X92" s="119">
        <f t="shared" si="2"/>
        <v>0.8929990486</v>
      </c>
      <c r="Y92" s="119">
        <f t="shared" si="3"/>
        <v>0</v>
      </c>
      <c r="Z92" s="119">
        <f t="shared" si="4"/>
        <v>0.1070009514</v>
      </c>
      <c r="AA92" s="100">
        <f t="shared" si="5"/>
        <v>1</v>
      </c>
    </row>
    <row r="93">
      <c r="A93" s="73">
        <v>30.0</v>
      </c>
      <c r="B93" s="60">
        <v>4.0</v>
      </c>
      <c r="C93" s="73">
        <v>30.0</v>
      </c>
      <c r="D93" s="60" t="s">
        <v>61</v>
      </c>
      <c r="E93" s="64">
        <v>9172.525415</v>
      </c>
      <c r="G93" s="112">
        <v>12.0</v>
      </c>
      <c r="H93" s="60">
        <v>4.0</v>
      </c>
      <c r="I93" s="73">
        <v>19.0</v>
      </c>
      <c r="J93" s="60" t="s">
        <v>61</v>
      </c>
      <c r="K93" s="64">
        <v>111.775886</v>
      </c>
      <c r="M93" s="112">
        <v>30.0</v>
      </c>
      <c r="N93" s="60">
        <v>4.0</v>
      </c>
      <c r="O93" s="73">
        <v>30.0</v>
      </c>
      <c r="P93" s="60" t="s">
        <v>61</v>
      </c>
      <c r="Q93" s="113">
        <v>0.0</v>
      </c>
      <c r="R93" s="114">
        <v>1.0</v>
      </c>
      <c r="S93" s="64">
        <v>0.0</v>
      </c>
      <c r="T93" s="124">
        <v>8633.0</v>
      </c>
      <c r="U93" s="125">
        <v>0.0</v>
      </c>
      <c r="V93" s="126">
        <v>9004.0</v>
      </c>
      <c r="W93" s="118">
        <f t="shared" si="1"/>
        <v>17637</v>
      </c>
      <c r="X93" s="119">
        <f t="shared" si="2"/>
        <v>0.4894823383</v>
      </c>
      <c r="Y93" s="119">
        <f t="shared" si="3"/>
        <v>0</v>
      </c>
      <c r="Z93" s="119">
        <f t="shared" si="4"/>
        <v>0.5105176617</v>
      </c>
      <c r="AA93" s="100">
        <f t="shared" si="5"/>
        <v>1</v>
      </c>
    </row>
    <row r="94">
      <c r="A94" s="73">
        <v>31.0</v>
      </c>
      <c r="B94" s="60">
        <v>4.0</v>
      </c>
      <c r="C94" s="73">
        <v>30.0</v>
      </c>
      <c r="D94" s="60" t="s">
        <v>61</v>
      </c>
      <c r="E94" s="64">
        <v>15479.67043</v>
      </c>
      <c r="G94" s="112">
        <v>13.0</v>
      </c>
      <c r="H94" s="60">
        <v>4.0</v>
      </c>
      <c r="I94" s="73">
        <v>19.0</v>
      </c>
      <c r="J94" s="60" t="s">
        <v>61</v>
      </c>
      <c r="K94" s="64">
        <v>168.5705852</v>
      </c>
      <c r="M94" s="112">
        <v>31.0</v>
      </c>
      <c r="N94" s="60">
        <v>4.0</v>
      </c>
      <c r="O94" s="73">
        <v>30.0</v>
      </c>
      <c r="P94" s="60" t="s">
        <v>61</v>
      </c>
      <c r="Q94" s="113">
        <v>0.0</v>
      </c>
      <c r="R94" s="114">
        <v>1.0</v>
      </c>
      <c r="S94" s="64">
        <v>0.0</v>
      </c>
      <c r="T94" s="124">
        <v>0.0</v>
      </c>
      <c r="U94" s="125">
        <v>14295.0</v>
      </c>
      <c r="V94" s="126">
        <v>3326.0</v>
      </c>
      <c r="W94" s="118">
        <f t="shared" si="1"/>
        <v>17621</v>
      </c>
      <c r="X94" s="119">
        <f t="shared" si="2"/>
        <v>0</v>
      </c>
      <c r="Y94" s="119">
        <f t="shared" si="3"/>
        <v>0.8112479428</v>
      </c>
      <c r="Z94" s="119">
        <f t="shared" si="4"/>
        <v>0.1887520572</v>
      </c>
      <c r="AA94" s="100">
        <f t="shared" si="5"/>
        <v>-1</v>
      </c>
    </row>
    <row r="95">
      <c r="A95" s="73">
        <v>32.0</v>
      </c>
      <c r="B95" s="60">
        <v>4.0</v>
      </c>
      <c r="C95" s="73">
        <v>32.0</v>
      </c>
      <c r="D95" s="60" t="s">
        <v>61</v>
      </c>
      <c r="E95" s="64">
        <v>16969.19823</v>
      </c>
      <c r="G95" s="112">
        <v>17.0</v>
      </c>
      <c r="H95" s="60">
        <v>4.0</v>
      </c>
      <c r="I95" s="73">
        <v>19.0</v>
      </c>
      <c r="J95" s="60" t="s">
        <v>61</v>
      </c>
      <c r="K95" s="64">
        <v>177.7852582</v>
      </c>
      <c r="M95" s="112">
        <v>32.0</v>
      </c>
      <c r="N95" s="60">
        <v>4.0</v>
      </c>
      <c r="O95" s="73">
        <v>32.0</v>
      </c>
      <c r="P95" s="60" t="s">
        <v>61</v>
      </c>
      <c r="Q95" s="113">
        <v>0.0</v>
      </c>
      <c r="R95" s="114">
        <v>1.0</v>
      </c>
      <c r="S95" s="64">
        <v>0.0</v>
      </c>
      <c r="T95" s="124">
        <v>17256.0</v>
      </c>
      <c r="U95" s="125">
        <v>0.0</v>
      </c>
      <c r="V95" s="126">
        <v>72.0</v>
      </c>
      <c r="W95" s="118">
        <f t="shared" si="1"/>
        <v>17328</v>
      </c>
      <c r="X95" s="119">
        <f t="shared" si="2"/>
        <v>0.9958448753</v>
      </c>
      <c r="Y95" s="119">
        <f t="shared" si="3"/>
        <v>0</v>
      </c>
      <c r="Z95" s="119">
        <f t="shared" si="4"/>
        <v>0.004155124654</v>
      </c>
      <c r="AA95" s="100">
        <f t="shared" si="5"/>
        <v>1</v>
      </c>
    </row>
    <row r="96">
      <c r="A96" s="73">
        <v>34.0</v>
      </c>
      <c r="B96" s="60">
        <v>4.0</v>
      </c>
      <c r="C96" s="73">
        <v>32.0</v>
      </c>
      <c r="D96" s="60" t="s">
        <v>61</v>
      </c>
      <c r="E96" s="64">
        <v>29385.58762</v>
      </c>
      <c r="G96" s="112">
        <v>18.0</v>
      </c>
      <c r="H96" s="60">
        <v>4.0</v>
      </c>
      <c r="I96" s="73">
        <v>19.0</v>
      </c>
      <c r="J96" s="60" t="s">
        <v>61</v>
      </c>
      <c r="K96" s="64">
        <v>87.91747355</v>
      </c>
      <c r="M96" s="112">
        <v>34.0</v>
      </c>
      <c r="N96" s="60">
        <v>4.0</v>
      </c>
      <c r="O96" s="73">
        <v>32.0</v>
      </c>
      <c r="P96" s="60" t="s">
        <v>61</v>
      </c>
      <c r="Q96" s="113">
        <v>0.0</v>
      </c>
      <c r="R96" s="114">
        <v>1.0</v>
      </c>
      <c r="S96" s="64">
        <v>0.0</v>
      </c>
      <c r="T96" s="124">
        <v>9434.0</v>
      </c>
      <c r="U96" s="125">
        <v>0.0</v>
      </c>
      <c r="V96" s="126">
        <v>7397.0</v>
      </c>
      <c r="W96" s="118">
        <f t="shared" si="1"/>
        <v>16831</v>
      </c>
      <c r="X96" s="119">
        <f t="shared" si="2"/>
        <v>0.5605133385</v>
      </c>
      <c r="Y96" s="119">
        <f t="shared" si="3"/>
        <v>0</v>
      </c>
      <c r="Z96" s="119">
        <f t="shared" si="4"/>
        <v>0.4394866615</v>
      </c>
      <c r="AA96" s="100">
        <f t="shared" si="5"/>
        <v>1</v>
      </c>
    </row>
    <row r="97">
      <c r="A97" s="73">
        <v>36.0</v>
      </c>
      <c r="B97" s="60">
        <v>4.0</v>
      </c>
      <c r="C97" s="73">
        <v>32.0</v>
      </c>
      <c r="D97" s="60" t="s">
        <v>61</v>
      </c>
      <c r="E97" s="64">
        <v>17486.042</v>
      </c>
      <c r="G97" s="120">
        <v>19.0</v>
      </c>
      <c r="H97" s="121">
        <v>4.0</v>
      </c>
      <c r="I97" s="142">
        <v>22.0</v>
      </c>
      <c r="J97" s="121" t="s">
        <v>61</v>
      </c>
      <c r="K97" s="123">
        <v>199.6635247</v>
      </c>
      <c r="M97" s="112">
        <v>36.0</v>
      </c>
      <c r="N97" s="60">
        <v>4.0</v>
      </c>
      <c r="O97" s="73">
        <v>32.0</v>
      </c>
      <c r="P97" s="60" t="s">
        <v>61</v>
      </c>
      <c r="Q97" s="113">
        <v>0.0</v>
      </c>
      <c r="R97" s="114">
        <v>1.0</v>
      </c>
      <c r="S97" s="64">
        <v>0.0</v>
      </c>
      <c r="T97" s="124">
        <v>0.0</v>
      </c>
      <c r="U97" s="125">
        <v>6637.0</v>
      </c>
      <c r="V97" s="126">
        <v>10811.0</v>
      </c>
      <c r="W97" s="118">
        <f t="shared" si="1"/>
        <v>17448</v>
      </c>
      <c r="X97" s="119">
        <f t="shared" si="2"/>
        <v>0</v>
      </c>
      <c r="Y97" s="119">
        <f t="shared" si="3"/>
        <v>0.380387437</v>
      </c>
      <c r="Z97" s="119">
        <f t="shared" si="4"/>
        <v>0.619612563</v>
      </c>
      <c r="AA97" s="100">
        <f t="shared" si="5"/>
        <v>-1</v>
      </c>
    </row>
    <row r="98">
      <c r="A98" s="73">
        <v>37.0</v>
      </c>
      <c r="B98" s="60">
        <v>4.0</v>
      </c>
      <c r="C98" s="73">
        <v>32.0</v>
      </c>
      <c r="D98" s="60" t="s">
        <v>61</v>
      </c>
      <c r="E98" s="64">
        <v>17364.36509</v>
      </c>
      <c r="G98" s="112">
        <v>20.0</v>
      </c>
      <c r="H98" s="60">
        <v>4.0</v>
      </c>
      <c r="I98" s="73">
        <v>22.0</v>
      </c>
      <c r="J98" s="60" t="s">
        <v>61</v>
      </c>
      <c r="K98" s="64">
        <v>102.7022145</v>
      </c>
      <c r="M98" s="112">
        <v>37.0</v>
      </c>
      <c r="N98" s="60">
        <v>4.0</v>
      </c>
      <c r="O98" s="73">
        <v>32.0</v>
      </c>
      <c r="P98" s="60" t="s">
        <v>61</v>
      </c>
      <c r="Q98" s="127">
        <v>1.0</v>
      </c>
      <c r="R98" s="128">
        <v>0.0</v>
      </c>
      <c r="S98" s="129">
        <v>0.0</v>
      </c>
      <c r="T98" s="130">
        <v>6456.0</v>
      </c>
      <c r="U98" s="131">
        <v>3860.0</v>
      </c>
      <c r="V98" s="132">
        <v>7125.0</v>
      </c>
      <c r="W98" s="133">
        <f t="shared" si="1"/>
        <v>17441</v>
      </c>
      <c r="X98" s="119">
        <f t="shared" si="2"/>
        <v>0.3701622613</v>
      </c>
      <c r="Y98" s="119">
        <f t="shared" si="3"/>
        <v>0.221317585</v>
      </c>
      <c r="Z98" s="119">
        <f t="shared" si="4"/>
        <v>0.4085201537</v>
      </c>
      <c r="AA98" s="100">
        <f t="shared" si="5"/>
        <v>0.2516479256</v>
      </c>
    </row>
    <row r="99">
      <c r="A99" s="61">
        <v>1.0</v>
      </c>
      <c r="B99" s="135">
        <v>5.0</v>
      </c>
      <c r="C99" s="61">
        <v>11.0</v>
      </c>
      <c r="D99" s="135" t="s">
        <v>61</v>
      </c>
      <c r="E99" s="136">
        <v>9085.578037</v>
      </c>
      <c r="G99" s="112">
        <v>21.0</v>
      </c>
      <c r="H99" s="60">
        <v>4.0</v>
      </c>
      <c r="I99" s="73">
        <v>23.0</v>
      </c>
      <c r="J99" s="60" t="s">
        <v>61</v>
      </c>
      <c r="K99" s="64">
        <v>193.0892338</v>
      </c>
      <c r="M99" s="147">
        <v>1.0</v>
      </c>
      <c r="N99" s="135">
        <v>5.0</v>
      </c>
      <c r="O99" s="61">
        <v>11.0</v>
      </c>
      <c r="P99" s="135" t="s">
        <v>61</v>
      </c>
      <c r="Q99" s="113">
        <v>0.0</v>
      </c>
      <c r="R99" s="114">
        <v>1.0</v>
      </c>
      <c r="S99" s="64">
        <v>0.0</v>
      </c>
      <c r="T99" s="124">
        <v>0.0</v>
      </c>
      <c r="U99" s="125">
        <v>7630.0</v>
      </c>
      <c r="V99" s="148">
        <v>1160.0</v>
      </c>
      <c r="W99" s="118">
        <f t="shared" si="1"/>
        <v>8790</v>
      </c>
      <c r="X99" s="119">
        <f t="shared" si="2"/>
        <v>0</v>
      </c>
      <c r="Y99" s="119">
        <f t="shared" si="3"/>
        <v>0.8680318544</v>
      </c>
      <c r="Z99" s="119">
        <f t="shared" si="4"/>
        <v>0.1319681456</v>
      </c>
      <c r="AA99" s="100">
        <f t="shared" si="5"/>
        <v>-1</v>
      </c>
    </row>
    <row r="100">
      <c r="A100" s="67">
        <v>2.0</v>
      </c>
      <c r="B100" s="60">
        <v>5.0</v>
      </c>
      <c r="C100" s="67">
        <v>11.0</v>
      </c>
      <c r="D100" s="60" t="s">
        <v>61</v>
      </c>
      <c r="E100" s="64">
        <v>19565.52</v>
      </c>
      <c r="G100" s="112">
        <v>22.0</v>
      </c>
      <c r="H100" s="60">
        <v>4.0</v>
      </c>
      <c r="I100" s="73">
        <v>23.0</v>
      </c>
      <c r="J100" s="60" t="s">
        <v>61</v>
      </c>
      <c r="K100" s="64">
        <v>265.7564318</v>
      </c>
      <c r="M100" s="138">
        <v>2.0</v>
      </c>
      <c r="N100" s="60">
        <v>5.0</v>
      </c>
      <c r="O100" s="67">
        <v>11.0</v>
      </c>
      <c r="P100" s="60" t="s">
        <v>61</v>
      </c>
      <c r="Q100" s="113">
        <v>1.0</v>
      </c>
      <c r="R100" s="114">
        <v>0.0</v>
      </c>
      <c r="S100" s="64">
        <v>0.0</v>
      </c>
      <c r="T100" s="124">
        <v>2809.0</v>
      </c>
      <c r="U100" s="125">
        <v>1370.0</v>
      </c>
      <c r="V100" s="126">
        <v>4415.0</v>
      </c>
      <c r="W100" s="118">
        <f t="shared" si="1"/>
        <v>8594</v>
      </c>
      <c r="X100" s="119">
        <f t="shared" si="2"/>
        <v>0.326855946</v>
      </c>
      <c r="Y100" s="119">
        <f t="shared" si="3"/>
        <v>0.1594135443</v>
      </c>
      <c r="Z100" s="119">
        <f t="shared" si="4"/>
        <v>0.5137305097</v>
      </c>
      <c r="AA100" s="100">
        <f t="shared" si="5"/>
        <v>0.3443407514</v>
      </c>
    </row>
    <row r="101">
      <c r="A101" s="67">
        <v>3.0</v>
      </c>
      <c r="B101" s="60">
        <v>5.0</v>
      </c>
      <c r="C101" s="67">
        <v>17.0</v>
      </c>
      <c r="D101" s="60" t="s">
        <v>61</v>
      </c>
      <c r="E101" s="64">
        <v>8427.949</v>
      </c>
      <c r="G101" s="112">
        <v>23.0</v>
      </c>
      <c r="H101" s="60">
        <v>4.0</v>
      </c>
      <c r="I101" s="73">
        <v>23.0</v>
      </c>
      <c r="J101" s="60" t="s">
        <v>61</v>
      </c>
      <c r="K101" s="64">
        <v>212.3905769</v>
      </c>
      <c r="M101" s="138">
        <v>3.0</v>
      </c>
      <c r="N101" s="60">
        <v>5.0</v>
      </c>
      <c r="O101" s="67">
        <v>17.0</v>
      </c>
      <c r="P101" s="60" t="s">
        <v>61</v>
      </c>
      <c r="Q101" s="113">
        <v>0.0</v>
      </c>
      <c r="R101" s="114">
        <v>1.0</v>
      </c>
      <c r="S101" s="64">
        <v>0.0</v>
      </c>
      <c r="T101" s="124">
        <v>5498.0</v>
      </c>
      <c r="U101" s="125">
        <v>0.0</v>
      </c>
      <c r="V101" s="126">
        <v>3342.0</v>
      </c>
      <c r="W101" s="118">
        <f t="shared" si="1"/>
        <v>8840</v>
      </c>
      <c r="X101" s="119">
        <f t="shared" si="2"/>
        <v>0.6219457014</v>
      </c>
      <c r="Y101" s="119">
        <f t="shared" si="3"/>
        <v>0</v>
      </c>
      <c r="Z101" s="119">
        <f t="shared" si="4"/>
        <v>0.3780542986</v>
      </c>
      <c r="AA101" s="100">
        <f t="shared" si="5"/>
        <v>1</v>
      </c>
    </row>
    <row r="102">
      <c r="A102" s="67">
        <v>4.0</v>
      </c>
      <c r="B102" s="60">
        <v>5.0</v>
      </c>
      <c r="C102" s="67">
        <v>17.0</v>
      </c>
      <c r="D102" s="60" t="s">
        <v>61</v>
      </c>
      <c r="E102" s="64">
        <v>15008.73</v>
      </c>
      <c r="G102" s="112">
        <v>26.0</v>
      </c>
      <c r="H102" s="60">
        <v>4.0</v>
      </c>
      <c r="I102" s="73">
        <v>30.0</v>
      </c>
      <c r="J102" s="60" t="s">
        <v>61</v>
      </c>
      <c r="K102" s="64">
        <v>270.8407409</v>
      </c>
      <c r="M102" s="138">
        <v>4.0</v>
      </c>
      <c r="N102" s="60">
        <v>5.0</v>
      </c>
      <c r="O102" s="67">
        <v>17.0</v>
      </c>
      <c r="P102" s="60" t="s">
        <v>61</v>
      </c>
      <c r="Q102" s="113">
        <v>1.0</v>
      </c>
      <c r="R102" s="114">
        <v>0.0</v>
      </c>
      <c r="S102" s="64">
        <v>0.0</v>
      </c>
      <c r="T102" s="124">
        <v>2054.0</v>
      </c>
      <c r="U102" s="125">
        <v>2109.0</v>
      </c>
      <c r="V102" s="126">
        <v>4438.0</v>
      </c>
      <c r="W102" s="118">
        <f t="shared" si="1"/>
        <v>8601</v>
      </c>
      <c r="X102" s="119">
        <f t="shared" si="2"/>
        <v>0.2388094408</v>
      </c>
      <c r="Y102" s="119">
        <f t="shared" si="3"/>
        <v>0.245204046</v>
      </c>
      <c r="Z102" s="119">
        <f t="shared" si="4"/>
        <v>0.5159865132</v>
      </c>
      <c r="AA102" s="100">
        <f t="shared" si="5"/>
        <v>-0.01321162623</v>
      </c>
    </row>
    <row r="103">
      <c r="A103" s="67">
        <v>5.0</v>
      </c>
      <c r="B103" s="60">
        <v>5.0</v>
      </c>
      <c r="C103" s="67">
        <v>17.0</v>
      </c>
      <c r="D103" s="60" t="s">
        <v>61</v>
      </c>
      <c r="E103" s="64">
        <v>8165.315</v>
      </c>
      <c r="G103" s="120">
        <v>28.0</v>
      </c>
      <c r="H103" s="121">
        <v>4.0</v>
      </c>
      <c r="I103" s="142">
        <v>30.0</v>
      </c>
      <c r="J103" s="121" t="s">
        <v>61</v>
      </c>
      <c r="K103" s="123">
        <v>122.983291</v>
      </c>
      <c r="M103" s="138">
        <v>5.0</v>
      </c>
      <c r="N103" s="60">
        <v>5.0</v>
      </c>
      <c r="O103" s="67">
        <v>17.0</v>
      </c>
      <c r="P103" s="60" t="s">
        <v>61</v>
      </c>
      <c r="Q103" s="113">
        <v>0.0</v>
      </c>
      <c r="R103" s="114">
        <v>1.0</v>
      </c>
      <c r="S103" s="64">
        <v>0.0</v>
      </c>
      <c r="T103" s="124">
        <v>3888.0</v>
      </c>
      <c r="U103" s="125">
        <v>0.0</v>
      </c>
      <c r="V103" s="126">
        <v>4969.0</v>
      </c>
      <c r="W103" s="118">
        <f t="shared" si="1"/>
        <v>8857</v>
      </c>
      <c r="X103" s="119">
        <f t="shared" si="2"/>
        <v>0.4389748222</v>
      </c>
      <c r="Y103" s="119">
        <f t="shared" si="3"/>
        <v>0</v>
      </c>
      <c r="Z103" s="119">
        <f t="shared" si="4"/>
        <v>0.5610251778</v>
      </c>
      <c r="AA103" s="100">
        <f t="shared" si="5"/>
        <v>1</v>
      </c>
    </row>
    <row r="104">
      <c r="A104" s="67">
        <v>6.0</v>
      </c>
      <c r="B104" s="60">
        <v>5.0</v>
      </c>
      <c r="C104" s="67">
        <v>17.0</v>
      </c>
      <c r="D104" s="60" t="s">
        <v>61</v>
      </c>
      <c r="E104" s="64">
        <v>3383.629</v>
      </c>
      <c r="G104" s="120">
        <v>30.0</v>
      </c>
      <c r="H104" s="121">
        <v>4.0</v>
      </c>
      <c r="I104" s="142">
        <v>30.0</v>
      </c>
      <c r="J104" s="121" t="s">
        <v>61</v>
      </c>
      <c r="K104" s="123">
        <v>106.5586653</v>
      </c>
      <c r="M104" s="138">
        <v>6.0</v>
      </c>
      <c r="N104" s="60">
        <v>5.0</v>
      </c>
      <c r="O104" s="67">
        <v>17.0</v>
      </c>
      <c r="P104" s="60" t="s">
        <v>61</v>
      </c>
      <c r="Q104" s="113">
        <v>0.0</v>
      </c>
      <c r="R104" s="114">
        <v>0.0</v>
      </c>
      <c r="S104" s="64">
        <v>1.0</v>
      </c>
      <c r="T104" s="124">
        <v>0.0</v>
      </c>
      <c r="U104" s="125">
        <v>0.0</v>
      </c>
      <c r="V104" s="126">
        <v>8864.0</v>
      </c>
      <c r="W104" s="118">
        <f t="shared" si="1"/>
        <v>8864</v>
      </c>
      <c r="X104" s="119">
        <f t="shared" si="2"/>
        <v>0</v>
      </c>
      <c r="Y104" s="119">
        <f t="shared" si="3"/>
        <v>0</v>
      </c>
      <c r="Z104" s="119">
        <f t="shared" si="4"/>
        <v>1</v>
      </c>
      <c r="AA104" s="100" t="str">
        <f t="shared" si="5"/>
        <v>#DIV/0!</v>
      </c>
    </row>
    <row r="105">
      <c r="A105" s="67">
        <v>7.0</v>
      </c>
      <c r="B105" s="60">
        <v>5.0</v>
      </c>
      <c r="C105" s="67">
        <v>17.0</v>
      </c>
      <c r="D105" s="60" t="s">
        <v>61</v>
      </c>
      <c r="E105" s="64">
        <v>19319.49</v>
      </c>
      <c r="G105" s="120">
        <v>31.0</v>
      </c>
      <c r="H105" s="121">
        <v>4.0</v>
      </c>
      <c r="I105" s="142">
        <v>30.0</v>
      </c>
      <c r="J105" s="121" t="s">
        <v>61</v>
      </c>
      <c r="K105" s="123" t="s">
        <v>69</v>
      </c>
      <c r="M105" s="138">
        <v>7.0</v>
      </c>
      <c r="N105" s="60">
        <v>5.0</v>
      </c>
      <c r="O105" s="67">
        <v>17.0</v>
      </c>
      <c r="P105" s="60" t="s">
        <v>61</v>
      </c>
      <c r="Q105" s="113">
        <v>1.0</v>
      </c>
      <c r="R105" s="114">
        <v>0.0</v>
      </c>
      <c r="S105" s="64">
        <v>0.0</v>
      </c>
      <c r="T105" s="124">
        <v>1327.0</v>
      </c>
      <c r="U105" s="125">
        <v>2968.0</v>
      </c>
      <c r="V105" s="125">
        <v>3715.0</v>
      </c>
      <c r="W105" s="118">
        <f t="shared" si="1"/>
        <v>8010</v>
      </c>
      <c r="X105" s="119">
        <f t="shared" si="2"/>
        <v>0.1656679151</v>
      </c>
      <c r="Y105" s="119">
        <f t="shared" si="3"/>
        <v>0.370536829</v>
      </c>
      <c r="Z105" s="119">
        <f t="shared" si="4"/>
        <v>0.4637952559</v>
      </c>
      <c r="AA105" s="100">
        <f t="shared" si="5"/>
        <v>-0.3820721769</v>
      </c>
    </row>
    <row r="106">
      <c r="A106" s="67">
        <v>8.0</v>
      </c>
      <c r="B106" s="60">
        <v>5.0</v>
      </c>
      <c r="C106" s="67">
        <v>17.0</v>
      </c>
      <c r="D106" s="60" t="s">
        <v>61</v>
      </c>
      <c r="E106" s="64">
        <v>14269.91752</v>
      </c>
      <c r="G106" s="112">
        <v>32.0</v>
      </c>
      <c r="H106" s="60">
        <v>4.0</v>
      </c>
      <c r="I106" s="73">
        <v>32.0</v>
      </c>
      <c r="J106" s="60" t="s">
        <v>61</v>
      </c>
      <c r="K106" s="64">
        <v>79.63264125</v>
      </c>
      <c r="M106" s="138">
        <v>8.0</v>
      </c>
      <c r="N106" s="60">
        <v>5.0</v>
      </c>
      <c r="O106" s="67">
        <v>17.0</v>
      </c>
      <c r="P106" s="60" t="s">
        <v>61</v>
      </c>
      <c r="Q106" s="113">
        <v>0.0</v>
      </c>
      <c r="R106" s="114">
        <v>1.0</v>
      </c>
      <c r="S106" s="64">
        <v>0.0</v>
      </c>
      <c r="T106" s="124">
        <v>0.0</v>
      </c>
      <c r="U106" s="125">
        <v>4630.0</v>
      </c>
      <c r="V106" s="126">
        <v>3948.0</v>
      </c>
      <c r="W106" s="118">
        <f t="shared" si="1"/>
        <v>8578</v>
      </c>
      <c r="X106" s="119">
        <f t="shared" si="2"/>
        <v>0</v>
      </c>
      <c r="Y106" s="119">
        <f t="shared" si="3"/>
        <v>0.5397528561</v>
      </c>
      <c r="Z106" s="119">
        <f t="shared" si="4"/>
        <v>0.4602471439</v>
      </c>
      <c r="AA106" s="100">
        <f t="shared" si="5"/>
        <v>-1</v>
      </c>
    </row>
    <row r="107">
      <c r="A107" s="67">
        <v>9.0</v>
      </c>
      <c r="B107" s="60">
        <v>5.0</v>
      </c>
      <c r="C107" s="67">
        <v>19.0</v>
      </c>
      <c r="D107" s="60" t="s">
        <v>61</v>
      </c>
      <c r="E107" s="64">
        <v>7459.5</v>
      </c>
      <c r="G107" s="112">
        <v>34.0</v>
      </c>
      <c r="H107" s="60">
        <v>4.0</v>
      </c>
      <c r="I107" s="73">
        <v>32.0</v>
      </c>
      <c r="J107" s="60" t="s">
        <v>61</v>
      </c>
      <c r="K107" s="64">
        <v>165.3027926</v>
      </c>
      <c r="M107" s="138">
        <v>9.0</v>
      </c>
      <c r="N107" s="60">
        <v>5.0</v>
      </c>
      <c r="O107" s="67">
        <v>19.0</v>
      </c>
      <c r="P107" s="60" t="s">
        <v>61</v>
      </c>
      <c r="Q107" s="113">
        <v>0.0</v>
      </c>
      <c r="R107" s="114">
        <v>1.0</v>
      </c>
      <c r="S107" s="64">
        <v>0.0</v>
      </c>
      <c r="T107" s="124">
        <v>0.0</v>
      </c>
      <c r="U107" s="125">
        <v>2151.0</v>
      </c>
      <c r="V107" s="126">
        <v>6259.0</v>
      </c>
      <c r="W107" s="118">
        <f t="shared" si="1"/>
        <v>8410</v>
      </c>
      <c r="X107" s="119">
        <f t="shared" si="2"/>
        <v>0</v>
      </c>
      <c r="Y107" s="119">
        <f t="shared" si="3"/>
        <v>0.2557669441</v>
      </c>
      <c r="Z107" s="119">
        <f t="shared" si="4"/>
        <v>0.7442330559</v>
      </c>
      <c r="AA107" s="100">
        <f t="shared" si="5"/>
        <v>-1</v>
      </c>
    </row>
    <row r="108">
      <c r="A108" s="67">
        <v>10.0</v>
      </c>
      <c r="B108" s="60">
        <v>5.0</v>
      </c>
      <c r="C108" s="67">
        <v>19.0</v>
      </c>
      <c r="D108" s="60" t="s">
        <v>61</v>
      </c>
      <c r="E108" s="64">
        <v>5384.937</v>
      </c>
      <c r="G108" s="112">
        <v>36.0</v>
      </c>
      <c r="H108" s="60">
        <v>4.0</v>
      </c>
      <c r="I108" s="73">
        <v>32.0</v>
      </c>
      <c r="J108" s="60" t="s">
        <v>61</v>
      </c>
      <c r="K108" s="64">
        <v>93.95605928</v>
      </c>
      <c r="M108" s="138">
        <v>10.0</v>
      </c>
      <c r="N108" s="60">
        <v>5.0</v>
      </c>
      <c r="O108" s="67">
        <v>19.0</v>
      </c>
      <c r="P108" s="60" t="s">
        <v>61</v>
      </c>
      <c r="Q108" s="113">
        <v>0.0</v>
      </c>
      <c r="R108" s="114">
        <v>1.0</v>
      </c>
      <c r="S108" s="64">
        <v>0.0</v>
      </c>
      <c r="T108" s="124">
        <v>4456.0</v>
      </c>
      <c r="U108" s="125">
        <v>0.0</v>
      </c>
      <c r="V108" s="126">
        <v>4186.0</v>
      </c>
      <c r="W108" s="118">
        <f t="shared" si="1"/>
        <v>8642</v>
      </c>
      <c r="X108" s="119">
        <f t="shared" si="2"/>
        <v>0.5156213839</v>
      </c>
      <c r="Y108" s="119">
        <f t="shared" si="3"/>
        <v>0</v>
      </c>
      <c r="Z108" s="119">
        <f t="shared" si="4"/>
        <v>0.4843786161</v>
      </c>
      <c r="AA108" s="100">
        <f t="shared" si="5"/>
        <v>1</v>
      </c>
    </row>
    <row r="109">
      <c r="A109" s="67">
        <v>11.0</v>
      </c>
      <c r="B109" s="60">
        <v>5.0</v>
      </c>
      <c r="C109" s="67">
        <v>19.0</v>
      </c>
      <c r="D109" s="60" t="s">
        <v>61</v>
      </c>
      <c r="E109" s="64">
        <v>6893.185732</v>
      </c>
      <c r="G109" s="120">
        <v>37.0</v>
      </c>
      <c r="H109" s="121">
        <v>4.0</v>
      </c>
      <c r="I109" s="142">
        <v>32.0</v>
      </c>
      <c r="J109" s="121" t="s">
        <v>61</v>
      </c>
      <c r="K109" s="123" t="s">
        <v>69</v>
      </c>
      <c r="M109" s="138">
        <v>11.0</v>
      </c>
      <c r="N109" s="60">
        <v>5.0</v>
      </c>
      <c r="O109" s="67">
        <v>19.0</v>
      </c>
      <c r="P109" s="60" t="s">
        <v>61</v>
      </c>
      <c r="Q109" s="113">
        <v>0.0</v>
      </c>
      <c r="R109" s="114">
        <v>1.0</v>
      </c>
      <c r="S109" s="64">
        <v>0.0</v>
      </c>
      <c r="T109" s="124">
        <v>0.0</v>
      </c>
      <c r="U109" s="125">
        <v>6495.0</v>
      </c>
      <c r="V109" s="126">
        <v>2122.0</v>
      </c>
      <c r="W109" s="118">
        <f t="shared" si="1"/>
        <v>8617</v>
      </c>
      <c r="X109" s="119">
        <f t="shared" si="2"/>
        <v>0</v>
      </c>
      <c r="Y109" s="119">
        <f t="shared" si="3"/>
        <v>0.7537426018</v>
      </c>
      <c r="Z109" s="119">
        <f t="shared" si="4"/>
        <v>0.2462573982</v>
      </c>
      <c r="AA109" s="100">
        <f t="shared" si="5"/>
        <v>-1</v>
      </c>
    </row>
    <row r="110">
      <c r="A110" s="67">
        <v>12.0</v>
      </c>
      <c r="B110" s="60">
        <v>5.0</v>
      </c>
      <c r="C110" s="67">
        <v>19.0</v>
      </c>
      <c r="D110" s="60" t="s">
        <v>61</v>
      </c>
      <c r="E110" s="64">
        <v>12815.09343</v>
      </c>
      <c r="G110" s="147">
        <v>1.0</v>
      </c>
      <c r="H110" s="135">
        <v>5.0</v>
      </c>
      <c r="I110" s="61">
        <v>11.0</v>
      </c>
      <c r="J110" s="135" t="s">
        <v>61</v>
      </c>
      <c r="K110" s="136">
        <v>80.41164068</v>
      </c>
      <c r="M110" s="138">
        <v>12.0</v>
      </c>
      <c r="N110" s="60">
        <v>5.0</v>
      </c>
      <c r="O110" s="67">
        <v>19.0</v>
      </c>
      <c r="P110" s="60" t="s">
        <v>61</v>
      </c>
      <c r="Q110" s="113">
        <v>1.0</v>
      </c>
      <c r="R110" s="114">
        <v>0.0</v>
      </c>
      <c r="S110" s="64">
        <v>0.0</v>
      </c>
      <c r="T110" s="124">
        <v>4292.0</v>
      </c>
      <c r="U110" s="125">
        <v>761.0</v>
      </c>
      <c r="V110" s="126">
        <v>3155.0</v>
      </c>
      <c r="W110" s="118">
        <f t="shared" si="1"/>
        <v>8208</v>
      </c>
      <c r="X110" s="119">
        <f t="shared" si="2"/>
        <v>0.5229044834</v>
      </c>
      <c r="Y110" s="119">
        <f t="shared" si="3"/>
        <v>0.09271442495</v>
      </c>
      <c r="Z110" s="119">
        <f t="shared" si="4"/>
        <v>0.3843810916</v>
      </c>
      <c r="AA110" s="100">
        <f t="shared" si="5"/>
        <v>0.6987927964</v>
      </c>
    </row>
    <row r="111">
      <c r="A111" s="67">
        <v>13.0</v>
      </c>
      <c r="B111" s="60">
        <v>5.0</v>
      </c>
      <c r="C111" s="67">
        <v>19.0</v>
      </c>
      <c r="D111" s="60" t="s">
        <v>61</v>
      </c>
      <c r="E111" s="64">
        <v>5320.288224</v>
      </c>
      <c r="G111" s="138">
        <v>2.0</v>
      </c>
      <c r="H111" s="60">
        <v>5.0</v>
      </c>
      <c r="I111" s="67">
        <v>11.0</v>
      </c>
      <c r="J111" s="60" t="s">
        <v>61</v>
      </c>
      <c r="K111" s="64">
        <v>225.5190006</v>
      </c>
      <c r="M111" s="138">
        <v>13.0</v>
      </c>
      <c r="N111" s="60">
        <v>5.0</v>
      </c>
      <c r="O111" s="67">
        <v>19.0</v>
      </c>
      <c r="P111" s="60" t="s">
        <v>61</v>
      </c>
      <c r="Q111" s="113">
        <v>0.0</v>
      </c>
      <c r="R111" s="114">
        <v>1.0</v>
      </c>
      <c r="S111" s="64">
        <v>0.0</v>
      </c>
      <c r="T111" s="124">
        <v>0.0</v>
      </c>
      <c r="U111" s="125">
        <v>5072.0</v>
      </c>
      <c r="V111" s="126">
        <v>3549.0</v>
      </c>
      <c r="W111" s="118">
        <f t="shared" si="1"/>
        <v>8621</v>
      </c>
      <c r="X111" s="119">
        <f t="shared" si="2"/>
        <v>0</v>
      </c>
      <c r="Y111" s="119">
        <f t="shared" si="3"/>
        <v>0.5883308201</v>
      </c>
      <c r="Z111" s="119">
        <f t="shared" si="4"/>
        <v>0.4116691799</v>
      </c>
      <c r="AA111" s="100">
        <f t="shared" si="5"/>
        <v>-1</v>
      </c>
    </row>
    <row r="112">
      <c r="A112" s="67">
        <v>14.0</v>
      </c>
      <c r="B112" s="60">
        <v>5.0</v>
      </c>
      <c r="C112" s="67">
        <v>19.0</v>
      </c>
      <c r="D112" s="60" t="s">
        <v>61</v>
      </c>
      <c r="E112" s="64">
        <v>15403.34961</v>
      </c>
      <c r="G112" s="149">
        <v>3.0</v>
      </c>
      <c r="H112" s="121">
        <v>5.0</v>
      </c>
      <c r="I112" s="122">
        <v>17.0</v>
      </c>
      <c r="J112" s="121" t="s">
        <v>61</v>
      </c>
      <c r="K112" s="123">
        <v>135.7690102</v>
      </c>
      <c r="M112" s="138">
        <v>14.0</v>
      </c>
      <c r="N112" s="60">
        <v>5.0</v>
      </c>
      <c r="O112" s="67">
        <v>19.0</v>
      </c>
      <c r="P112" s="60" t="s">
        <v>61</v>
      </c>
      <c r="Q112" s="113">
        <v>0.0</v>
      </c>
      <c r="R112" s="114">
        <v>1.0</v>
      </c>
      <c r="S112" s="64">
        <v>0.0</v>
      </c>
      <c r="T112" s="124">
        <v>0.0</v>
      </c>
      <c r="U112" s="125">
        <v>5697.0</v>
      </c>
      <c r="V112" s="126">
        <v>2444.0</v>
      </c>
      <c r="W112" s="118">
        <f t="shared" si="1"/>
        <v>8141</v>
      </c>
      <c r="X112" s="119">
        <f t="shared" si="2"/>
        <v>0</v>
      </c>
      <c r="Y112" s="119">
        <f t="shared" si="3"/>
        <v>0.6997911804</v>
      </c>
      <c r="Z112" s="119">
        <f t="shared" si="4"/>
        <v>0.3002088196</v>
      </c>
      <c r="AA112" s="100">
        <f t="shared" si="5"/>
        <v>-1</v>
      </c>
    </row>
    <row r="113">
      <c r="A113" s="67">
        <v>15.0</v>
      </c>
      <c r="B113" s="60">
        <v>5.0</v>
      </c>
      <c r="C113" s="67">
        <v>19.0</v>
      </c>
      <c r="D113" s="60" t="s">
        <v>61</v>
      </c>
      <c r="E113" s="64">
        <v>16605.04114</v>
      </c>
      <c r="G113" s="138">
        <v>4.0</v>
      </c>
      <c r="H113" s="60">
        <v>5.0</v>
      </c>
      <c r="I113" s="67">
        <v>17.0</v>
      </c>
      <c r="J113" s="60" t="s">
        <v>61</v>
      </c>
      <c r="K113" s="64">
        <v>181.5454154</v>
      </c>
      <c r="M113" s="138">
        <v>15.0</v>
      </c>
      <c r="N113" s="60">
        <v>5.0</v>
      </c>
      <c r="O113" s="67">
        <v>19.0</v>
      </c>
      <c r="P113" s="60" t="s">
        <v>61</v>
      </c>
      <c r="Q113" s="113">
        <v>1.0</v>
      </c>
      <c r="R113" s="114">
        <v>0.0</v>
      </c>
      <c r="S113" s="64">
        <v>0.0</v>
      </c>
      <c r="T113" s="124">
        <v>2436.0</v>
      </c>
      <c r="U113" s="125">
        <v>1148.0</v>
      </c>
      <c r="V113" s="126">
        <v>5061.0</v>
      </c>
      <c r="W113" s="118">
        <f t="shared" si="1"/>
        <v>8645</v>
      </c>
      <c r="X113" s="119">
        <f t="shared" si="2"/>
        <v>0.2817813765</v>
      </c>
      <c r="Y113" s="119">
        <f t="shared" si="3"/>
        <v>0.1327935223</v>
      </c>
      <c r="Z113" s="119">
        <f t="shared" si="4"/>
        <v>0.5854251012</v>
      </c>
      <c r="AA113" s="100">
        <f t="shared" si="5"/>
        <v>0.359375</v>
      </c>
    </row>
    <row r="114">
      <c r="A114" s="150">
        <v>16.0</v>
      </c>
      <c r="B114" s="151">
        <v>5.0</v>
      </c>
      <c r="C114" s="150">
        <v>25.0</v>
      </c>
      <c r="D114" s="151" t="s">
        <v>61</v>
      </c>
      <c r="E114" s="152">
        <v>20601.31548</v>
      </c>
      <c r="G114" s="138">
        <v>5.0</v>
      </c>
      <c r="H114" s="60">
        <v>5.0</v>
      </c>
      <c r="I114" s="67">
        <v>17.0</v>
      </c>
      <c r="J114" s="60" t="s">
        <v>61</v>
      </c>
      <c r="K114" s="64">
        <v>231.1929778</v>
      </c>
      <c r="M114" s="153">
        <v>16.0</v>
      </c>
      <c r="N114" s="151">
        <v>5.0</v>
      </c>
      <c r="O114" s="150">
        <v>25.0</v>
      </c>
      <c r="P114" s="151" t="s">
        <v>61</v>
      </c>
      <c r="Q114" s="154">
        <v>1.0</v>
      </c>
      <c r="R114" s="155">
        <v>0.0</v>
      </c>
      <c r="S114" s="152">
        <v>0.0</v>
      </c>
      <c r="T114" s="156">
        <v>3884.0</v>
      </c>
      <c r="U114" s="157">
        <v>1636.0</v>
      </c>
      <c r="V114" s="158">
        <v>2773.0</v>
      </c>
      <c r="W114" s="159">
        <f t="shared" si="1"/>
        <v>8293</v>
      </c>
      <c r="X114" s="160">
        <f t="shared" si="2"/>
        <v>0.4683467985</v>
      </c>
      <c r="Y114" s="160">
        <f t="shared" si="3"/>
        <v>0.1972748101</v>
      </c>
      <c r="Z114" s="160">
        <f t="shared" si="4"/>
        <v>0.3343783914</v>
      </c>
      <c r="AA114" s="100">
        <f t="shared" si="5"/>
        <v>0.4072463768</v>
      </c>
    </row>
    <row r="115">
      <c r="A115" s="85">
        <v>11.0</v>
      </c>
      <c r="B115" s="86">
        <v>2.0</v>
      </c>
      <c r="C115" s="87">
        <v>29.0</v>
      </c>
      <c r="D115" s="86" t="s">
        <v>68</v>
      </c>
      <c r="E115" s="161">
        <v>10407.59571</v>
      </c>
      <c r="G115" s="149">
        <v>6.0</v>
      </c>
      <c r="H115" s="121">
        <v>5.0</v>
      </c>
      <c r="I115" s="122">
        <v>17.0</v>
      </c>
      <c r="J115" s="121" t="s">
        <v>61</v>
      </c>
      <c r="K115" s="123" t="s">
        <v>69</v>
      </c>
      <c r="M115" s="162">
        <v>11.0</v>
      </c>
      <c r="N115" s="86">
        <v>2.0</v>
      </c>
      <c r="O115" s="87">
        <v>29.0</v>
      </c>
      <c r="P115" s="86" t="s">
        <v>68</v>
      </c>
      <c r="Q115" s="163">
        <v>1.0</v>
      </c>
      <c r="R115" s="164">
        <v>0.0</v>
      </c>
      <c r="S115" s="161">
        <v>0.0</v>
      </c>
      <c r="T115" s="124">
        <v>2488.0</v>
      </c>
      <c r="U115" s="125">
        <v>966.0</v>
      </c>
      <c r="V115" s="126">
        <v>6228.0</v>
      </c>
      <c r="W115" s="118">
        <f t="shared" si="1"/>
        <v>9682</v>
      </c>
      <c r="X115" s="133">
        <f t="shared" si="2"/>
        <v>0.2569717001</v>
      </c>
      <c r="Y115" s="133">
        <f t="shared" si="3"/>
        <v>0.09977277422</v>
      </c>
      <c r="Z115" s="133">
        <f t="shared" si="4"/>
        <v>0.6432555257</v>
      </c>
      <c r="AA115" s="100">
        <f t="shared" si="5"/>
        <v>0.4406485235</v>
      </c>
    </row>
    <row r="116">
      <c r="A116" s="85">
        <v>12.0</v>
      </c>
      <c r="B116" s="86">
        <v>2.0</v>
      </c>
      <c r="C116" s="87">
        <v>29.0</v>
      </c>
      <c r="D116" s="86" t="s">
        <v>68</v>
      </c>
      <c r="E116" s="161">
        <v>2596.750821</v>
      </c>
      <c r="G116" s="138">
        <v>7.0</v>
      </c>
      <c r="H116" s="60">
        <v>5.0</v>
      </c>
      <c r="I116" s="67">
        <v>17.0</v>
      </c>
      <c r="J116" s="60" t="s">
        <v>61</v>
      </c>
      <c r="K116" s="64">
        <v>195.305852</v>
      </c>
      <c r="M116" s="162">
        <v>12.0</v>
      </c>
      <c r="N116" s="86">
        <v>2.0</v>
      </c>
      <c r="O116" s="87">
        <v>29.0</v>
      </c>
      <c r="P116" s="86" t="s">
        <v>68</v>
      </c>
      <c r="Q116" s="163">
        <v>0.0</v>
      </c>
      <c r="R116" s="164">
        <v>1.0</v>
      </c>
      <c r="S116" s="161">
        <v>0.0</v>
      </c>
      <c r="T116" s="124">
        <v>0.0</v>
      </c>
      <c r="U116" s="125">
        <v>439.0</v>
      </c>
      <c r="V116" s="126">
        <v>9263.0</v>
      </c>
      <c r="W116" s="118">
        <f t="shared" si="1"/>
        <v>9702</v>
      </c>
      <c r="X116" s="119">
        <f t="shared" si="2"/>
        <v>0</v>
      </c>
      <c r="Y116" s="119">
        <f t="shared" si="3"/>
        <v>0.04524840239</v>
      </c>
      <c r="Z116" s="119">
        <f t="shared" si="4"/>
        <v>0.9547515976</v>
      </c>
      <c r="AA116" s="100">
        <f t="shared" si="5"/>
        <v>-1</v>
      </c>
    </row>
    <row r="117">
      <c r="A117" s="85">
        <v>13.0</v>
      </c>
      <c r="B117" s="86">
        <v>2.0</v>
      </c>
      <c r="C117" s="87">
        <v>30.0</v>
      </c>
      <c r="D117" s="86" t="s">
        <v>68</v>
      </c>
      <c r="E117" s="161">
        <v>4446.169536</v>
      </c>
      <c r="G117" s="149">
        <v>8.0</v>
      </c>
      <c r="H117" s="121">
        <v>5.0</v>
      </c>
      <c r="I117" s="122">
        <v>17.0</v>
      </c>
      <c r="J117" s="121" t="s">
        <v>61</v>
      </c>
      <c r="K117" s="123" t="s">
        <v>69</v>
      </c>
      <c r="M117" s="162">
        <v>13.0</v>
      </c>
      <c r="N117" s="86">
        <v>2.0</v>
      </c>
      <c r="O117" s="87">
        <v>30.0</v>
      </c>
      <c r="P117" s="86" t="s">
        <v>68</v>
      </c>
      <c r="Q117" s="163">
        <v>0.0</v>
      </c>
      <c r="R117" s="164">
        <v>1.0</v>
      </c>
      <c r="S117" s="161">
        <v>0.0</v>
      </c>
      <c r="T117" s="124">
        <v>0.0</v>
      </c>
      <c r="U117" s="125">
        <v>8393.0</v>
      </c>
      <c r="V117" s="126">
        <v>7405.0</v>
      </c>
      <c r="W117" s="118">
        <f t="shared" si="1"/>
        <v>15798</v>
      </c>
      <c r="X117" s="119">
        <f t="shared" si="2"/>
        <v>0</v>
      </c>
      <c r="Y117" s="119">
        <f t="shared" si="3"/>
        <v>0.531269781</v>
      </c>
      <c r="Z117" s="119">
        <f t="shared" si="4"/>
        <v>0.468730219</v>
      </c>
      <c r="AA117" s="100">
        <f t="shared" si="5"/>
        <v>-1</v>
      </c>
    </row>
    <row r="118">
      <c r="A118" s="85">
        <v>14.0</v>
      </c>
      <c r="B118" s="86">
        <v>2.0</v>
      </c>
      <c r="C118" s="87">
        <v>30.0</v>
      </c>
      <c r="D118" s="86" t="s">
        <v>68</v>
      </c>
      <c r="E118" s="161">
        <v>8090.145073</v>
      </c>
      <c r="G118" s="149">
        <v>9.0</v>
      </c>
      <c r="H118" s="121">
        <v>5.0</v>
      </c>
      <c r="I118" s="122">
        <v>19.0</v>
      </c>
      <c r="J118" s="121" t="s">
        <v>61</v>
      </c>
      <c r="K118" s="123" t="s">
        <v>69</v>
      </c>
      <c r="M118" s="162">
        <v>14.0</v>
      </c>
      <c r="N118" s="86">
        <v>2.0</v>
      </c>
      <c r="O118" s="87">
        <v>30.0</v>
      </c>
      <c r="P118" s="86" t="s">
        <v>68</v>
      </c>
      <c r="Q118" s="165">
        <v>0.0</v>
      </c>
      <c r="R118" s="166">
        <v>1.0</v>
      </c>
      <c r="S118" s="167">
        <v>0.0</v>
      </c>
      <c r="T118" s="130">
        <v>11624.0</v>
      </c>
      <c r="U118" s="131">
        <v>0.0</v>
      </c>
      <c r="V118" s="132">
        <v>4174.0</v>
      </c>
      <c r="W118" s="133">
        <f t="shared" si="1"/>
        <v>15798</v>
      </c>
      <c r="X118" s="119">
        <f t="shared" si="2"/>
        <v>0.7357893404</v>
      </c>
      <c r="Y118" s="119">
        <f t="shared" si="3"/>
        <v>0</v>
      </c>
      <c r="Z118" s="119">
        <f t="shared" si="4"/>
        <v>0.2642106596</v>
      </c>
      <c r="AA118" s="100">
        <f t="shared" si="5"/>
        <v>1</v>
      </c>
    </row>
    <row r="119">
      <c r="A119" s="168">
        <v>1.0</v>
      </c>
      <c r="B119" s="168">
        <v>3.0</v>
      </c>
      <c r="C119" s="169">
        <v>8.0</v>
      </c>
      <c r="D119" s="170" t="s">
        <v>68</v>
      </c>
      <c r="E119" s="171">
        <v>39092.53559</v>
      </c>
      <c r="G119" s="138">
        <v>10.0</v>
      </c>
      <c r="H119" s="60">
        <v>5.0</v>
      </c>
      <c r="I119" s="67">
        <v>19.0</v>
      </c>
      <c r="J119" s="60" t="s">
        <v>61</v>
      </c>
      <c r="K119" s="64">
        <v>235.313095</v>
      </c>
      <c r="M119" s="172">
        <v>1.0</v>
      </c>
      <c r="N119" s="168">
        <v>3.0</v>
      </c>
      <c r="O119" s="169">
        <v>8.0</v>
      </c>
      <c r="P119" s="170" t="s">
        <v>68</v>
      </c>
      <c r="Q119" s="163">
        <v>1.0</v>
      </c>
      <c r="R119" s="164">
        <v>0.0</v>
      </c>
      <c r="S119" s="161">
        <v>0.0</v>
      </c>
      <c r="T119" s="124">
        <v>804.0</v>
      </c>
      <c r="U119" s="125">
        <v>5135.0</v>
      </c>
      <c r="V119" s="126">
        <v>7449.0</v>
      </c>
      <c r="W119" s="118">
        <f t="shared" si="1"/>
        <v>13388</v>
      </c>
      <c r="X119" s="119">
        <f t="shared" si="2"/>
        <v>0.0600537795</v>
      </c>
      <c r="Y119" s="119">
        <f t="shared" si="3"/>
        <v>0.383552435</v>
      </c>
      <c r="Z119" s="119">
        <f t="shared" si="4"/>
        <v>0.5563937855</v>
      </c>
      <c r="AA119" s="100">
        <f t="shared" si="5"/>
        <v>-0.729247348</v>
      </c>
    </row>
    <row r="120" ht="18.0" customHeight="1">
      <c r="A120" s="85">
        <v>2.0</v>
      </c>
      <c r="B120" s="85">
        <v>3.0</v>
      </c>
      <c r="C120" s="87">
        <v>8.0</v>
      </c>
      <c r="D120" s="86" t="s">
        <v>68</v>
      </c>
      <c r="E120" s="161">
        <v>19354.31323</v>
      </c>
      <c r="G120" s="149">
        <v>11.0</v>
      </c>
      <c r="H120" s="121">
        <v>5.0</v>
      </c>
      <c r="I120" s="122">
        <v>19.0</v>
      </c>
      <c r="J120" s="121" t="s">
        <v>61</v>
      </c>
      <c r="K120" s="123" t="s">
        <v>69</v>
      </c>
      <c r="M120" s="162">
        <v>2.0</v>
      </c>
      <c r="N120" s="85">
        <v>3.0</v>
      </c>
      <c r="O120" s="87">
        <v>8.0</v>
      </c>
      <c r="P120" s="86" t="s">
        <v>68</v>
      </c>
      <c r="Q120" s="163">
        <v>1.0</v>
      </c>
      <c r="R120" s="164">
        <v>0.0</v>
      </c>
      <c r="S120" s="161">
        <v>0.0</v>
      </c>
      <c r="T120" s="124">
        <v>3986.0</v>
      </c>
      <c r="U120" s="125">
        <v>1959.0</v>
      </c>
      <c r="V120" s="126">
        <v>7430.0</v>
      </c>
      <c r="W120" s="118">
        <f t="shared" si="1"/>
        <v>13375</v>
      </c>
      <c r="X120" s="119">
        <f t="shared" si="2"/>
        <v>0.2980186916</v>
      </c>
      <c r="Y120" s="119">
        <f t="shared" si="3"/>
        <v>0.1464672897</v>
      </c>
      <c r="Z120" s="119">
        <f t="shared" si="4"/>
        <v>0.5555140187</v>
      </c>
      <c r="AA120" s="100">
        <f t="shared" si="5"/>
        <v>0.3409587889</v>
      </c>
    </row>
    <row r="121">
      <c r="A121" s="85">
        <v>3.0</v>
      </c>
      <c r="B121" s="85">
        <v>3.0</v>
      </c>
      <c r="C121" s="87">
        <v>8.0</v>
      </c>
      <c r="D121" s="86" t="s">
        <v>68</v>
      </c>
      <c r="E121" s="161">
        <v>25252.08598</v>
      </c>
      <c r="G121" s="149">
        <v>12.0</v>
      </c>
      <c r="H121" s="121">
        <v>5.0</v>
      </c>
      <c r="I121" s="122">
        <v>19.0</v>
      </c>
      <c r="J121" s="121" t="s">
        <v>61</v>
      </c>
      <c r="K121" s="123">
        <v>127.7750467</v>
      </c>
      <c r="M121" s="162">
        <v>3.0</v>
      </c>
      <c r="N121" s="85">
        <v>3.0</v>
      </c>
      <c r="O121" s="87">
        <v>8.0</v>
      </c>
      <c r="P121" s="86" t="s">
        <v>68</v>
      </c>
      <c r="Q121" s="163">
        <v>0.0</v>
      </c>
      <c r="R121" s="164">
        <v>1.0</v>
      </c>
      <c r="S121" s="161">
        <v>0.0</v>
      </c>
      <c r="T121" s="124">
        <v>5055.0</v>
      </c>
      <c r="U121" s="125">
        <v>0.0</v>
      </c>
      <c r="V121" s="126">
        <v>4006.0</v>
      </c>
      <c r="W121" s="118">
        <f t="shared" si="1"/>
        <v>9061</v>
      </c>
      <c r="X121" s="119">
        <f t="shared" si="2"/>
        <v>0.5578854431</v>
      </c>
      <c r="Y121" s="119">
        <f t="shared" si="3"/>
        <v>0</v>
      </c>
      <c r="Z121" s="119">
        <f t="shared" si="4"/>
        <v>0.4421145569</v>
      </c>
      <c r="AA121" s="100">
        <f t="shared" si="5"/>
        <v>1</v>
      </c>
    </row>
    <row r="122">
      <c r="A122" s="85">
        <v>4.0</v>
      </c>
      <c r="B122" s="85">
        <v>3.0</v>
      </c>
      <c r="C122" s="87">
        <v>8.0</v>
      </c>
      <c r="D122" s="86" t="s">
        <v>68</v>
      </c>
      <c r="E122" s="161">
        <v>23742.30938</v>
      </c>
      <c r="G122" s="138">
        <v>13.0</v>
      </c>
      <c r="H122" s="60">
        <v>5.0</v>
      </c>
      <c r="I122" s="67">
        <v>19.0</v>
      </c>
      <c r="J122" s="60" t="s">
        <v>61</v>
      </c>
      <c r="K122" s="64">
        <v>157.0254003</v>
      </c>
      <c r="M122" s="162">
        <v>4.0</v>
      </c>
      <c r="N122" s="85">
        <v>3.0</v>
      </c>
      <c r="O122" s="87">
        <v>8.0</v>
      </c>
      <c r="P122" s="86" t="s">
        <v>68</v>
      </c>
      <c r="Q122" s="163">
        <v>1.0</v>
      </c>
      <c r="R122" s="164">
        <v>0.0</v>
      </c>
      <c r="S122" s="161">
        <v>0.0</v>
      </c>
      <c r="T122" s="124">
        <v>1475.0</v>
      </c>
      <c r="U122" s="125">
        <v>3384.0</v>
      </c>
      <c r="V122" s="126">
        <v>4016.0</v>
      </c>
      <c r="W122" s="118">
        <f t="shared" si="1"/>
        <v>8875</v>
      </c>
      <c r="X122" s="119">
        <f t="shared" si="2"/>
        <v>0.1661971831</v>
      </c>
      <c r="Y122" s="119">
        <f t="shared" si="3"/>
        <v>0.3812957746</v>
      </c>
      <c r="Z122" s="119">
        <f t="shared" si="4"/>
        <v>0.4525070423</v>
      </c>
      <c r="AA122" s="100">
        <f t="shared" si="5"/>
        <v>-0.3928791932</v>
      </c>
    </row>
    <row r="123">
      <c r="A123" s="85">
        <v>5.0</v>
      </c>
      <c r="B123" s="85">
        <v>3.0</v>
      </c>
      <c r="C123" s="87">
        <v>8.0</v>
      </c>
      <c r="D123" s="86" t="s">
        <v>68</v>
      </c>
      <c r="E123" s="161">
        <v>16402.47351</v>
      </c>
      <c r="G123" s="149">
        <v>14.0</v>
      </c>
      <c r="H123" s="121">
        <v>5.0</v>
      </c>
      <c r="I123" s="122">
        <v>19.0</v>
      </c>
      <c r="J123" s="121" t="s">
        <v>61</v>
      </c>
      <c r="K123" s="123" t="s">
        <v>69</v>
      </c>
      <c r="M123" s="162">
        <v>5.0</v>
      </c>
      <c r="N123" s="85">
        <v>3.0</v>
      </c>
      <c r="O123" s="87">
        <v>8.0</v>
      </c>
      <c r="P123" s="86" t="s">
        <v>68</v>
      </c>
      <c r="Q123" s="163">
        <v>1.0</v>
      </c>
      <c r="R123" s="164">
        <v>0.0</v>
      </c>
      <c r="S123" s="161">
        <v>0.0</v>
      </c>
      <c r="T123" s="124">
        <v>4089.0</v>
      </c>
      <c r="U123" s="125">
        <v>1123.0</v>
      </c>
      <c r="V123" s="126">
        <v>4496.0</v>
      </c>
      <c r="W123" s="118">
        <f t="shared" si="1"/>
        <v>9708</v>
      </c>
      <c r="X123" s="119">
        <f t="shared" si="2"/>
        <v>0.4211990111</v>
      </c>
      <c r="Y123" s="119">
        <f t="shared" si="3"/>
        <v>0.1156777915</v>
      </c>
      <c r="Z123" s="119">
        <f t="shared" si="4"/>
        <v>0.4631231974</v>
      </c>
      <c r="AA123" s="100">
        <f t="shared" si="5"/>
        <v>0.5690713738</v>
      </c>
    </row>
    <row r="124">
      <c r="A124" s="85">
        <v>6.0</v>
      </c>
      <c r="B124" s="85">
        <v>3.0</v>
      </c>
      <c r="C124" s="87">
        <v>8.0</v>
      </c>
      <c r="D124" s="86" t="s">
        <v>68</v>
      </c>
      <c r="E124" s="161">
        <v>8619.85359</v>
      </c>
      <c r="G124" s="138">
        <v>15.0</v>
      </c>
      <c r="H124" s="60">
        <v>5.0</v>
      </c>
      <c r="I124" s="67">
        <v>19.0</v>
      </c>
      <c r="J124" s="60" t="s">
        <v>61</v>
      </c>
      <c r="K124" s="64">
        <v>138.0150887</v>
      </c>
      <c r="M124" s="162">
        <v>6.0</v>
      </c>
      <c r="N124" s="85">
        <v>3.0</v>
      </c>
      <c r="O124" s="87">
        <v>8.0</v>
      </c>
      <c r="P124" s="86" t="s">
        <v>68</v>
      </c>
      <c r="Q124" s="163">
        <v>0.0</v>
      </c>
      <c r="R124" s="164">
        <v>1.0</v>
      </c>
      <c r="S124" s="161">
        <v>0.0</v>
      </c>
      <c r="T124" s="124">
        <v>6295.0</v>
      </c>
      <c r="U124" s="125">
        <v>0.0</v>
      </c>
      <c r="V124" s="126">
        <v>3442.0</v>
      </c>
      <c r="W124" s="118">
        <f t="shared" si="1"/>
        <v>9737</v>
      </c>
      <c r="X124" s="119">
        <f t="shared" si="2"/>
        <v>0.6465030297</v>
      </c>
      <c r="Y124" s="119">
        <f t="shared" si="3"/>
        <v>0</v>
      </c>
      <c r="Z124" s="119">
        <f t="shared" si="4"/>
        <v>0.3534969703</v>
      </c>
      <c r="AA124" s="100">
        <f t="shared" si="5"/>
        <v>1</v>
      </c>
    </row>
    <row r="125">
      <c r="A125" s="85">
        <v>7.0</v>
      </c>
      <c r="B125" s="85">
        <v>3.0</v>
      </c>
      <c r="C125" s="87">
        <v>8.0</v>
      </c>
      <c r="D125" s="86" t="s">
        <v>68</v>
      </c>
      <c r="E125" s="161">
        <v>21545.07869</v>
      </c>
      <c r="G125" s="153">
        <v>16.0</v>
      </c>
      <c r="H125" s="151">
        <v>5.0</v>
      </c>
      <c r="I125" s="150">
        <v>25.0</v>
      </c>
      <c r="J125" s="151" t="s">
        <v>61</v>
      </c>
      <c r="K125" s="152">
        <v>111.1894498</v>
      </c>
      <c r="M125" s="162">
        <v>7.0</v>
      </c>
      <c r="N125" s="85">
        <v>3.0</v>
      </c>
      <c r="O125" s="87">
        <v>8.0</v>
      </c>
      <c r="P125" s="86" t="s">
        <v>68</v>
      </c>
      <c r="Q125" s="163">
        <v>1.0</v>
      </c>
      <c r="R125" s="164">
        <v>0.0</v>
      </c>
      <c r="S125" s="161">
        <v>0.0</v>
      </c>
      <c r="T125" s="124">
        <v>3290.0</v>
      </c>
      <c r="U125" s="125">
        <v>1101.0</v>
      </c>
      <c r="V125" s="126">
        <v>5059.0</v>
      </c>
      <c r="W125" s="118">
        <f t="shared" si="1"/>
        <v>9450</v>
      </c>
      <c r="X125" s="119">
        <f t="shared" si="2"/>
        <v>0.3481481481</v>
      </c>
      <c r="Y125" s="119">
        <f t="shared" si="3"/>
        <v>0.1165079365</v>
      </c>
      <c r="Z125" s="119">
        <f t="shared" si="4"/>
        <v>0.5353439153</v>
      </c>
      <c r="AA125" s="100">
        <f t="shared" si="5"/>
        <v>0.4985196994</v>
      </c>
    </row>
    <row r="126">
      <c r="A126" s="85">
        <v>8.0</v>
      </c>
      <c r="B126" s="85">
        <v>3.0</v>
      </c>
      <c r="C126" s="87">
        <v>8.0</v>
      </c>
      <c r="D126" s="86" t="s">
        <v>68</v>
      </c>
      <c r="E126" s="161">
        <v>18910.96803</v>
      </c>
      <c r="G126" s="149">
        <v>1.0</v>
      </c>
      <c r="H126" s="121">
        <v>2.0</v>
      </c>
      <c r="I126" s="122">
        <v>8.0</v>
      </c>
      <c r="J126" s="121" t="s">
        <v>68</v>
      </c>
      <c r="K126" s="173">
        <v>88.74365132</v>
      </c>
      <c r="M126" s="162">
        <v>8.0</v>
      </c>
      <c r="N126" s="85">
        <v>3.0</v>
      </c>
      <c r="O126" s="87">
        <v>8.0</v>
      </c>
      <c r="P126" s="86" t="s">
        <v>68</v>
      </c>
      <c r="Q126" s="163">
        <v>1.0</v>
      </c>
      <c r="R126" s="164">
        <v>0.0</v>
      </c>
      <c r="S126" s="161">
        <v>0.0</v>
      </c>
      <c r="T126" s="124">
        <v>1788.0</v>
      </c>
      <c r="U126" s="125">
        <v>3858.0</v>
      </c>
      <c r="V126" s="126">
        <v>3817.0</v>
      </c>
      <c r="W126" s="118">
        <f t="shared" si="1"/>
        <v>9463</v>
      </c>
      <c r="X126" s="119">
        <f t="shared" si="2"/>
        <v>0.1889464229</v>
      </c>
      <c r="Y126" s="119">
        <f t="shared" si="3"/>
        <v>0.4076931206</v>
      </c>
      <c r="Z126" s="119">
        <f t="shared" si="4"/>
        <v>0.4033604565</v>
      </c>
      <c r="AA126" s="100">
        <f t="shared" si="5"/>
        <v>-0.3666312434</v>
      </c>
    </row>
    <row r="127">
      <c r="A127" s="85">
        <v>9.0</v>
      </c>
      <c r="B127" s="85">
        <v>3.0</v>
      </c>
      <c r="C127" s="87">
        <v>8.0</v>
      </c>
      <c r="D127" s="86" t="s">
        <v>68</v>
      </c>
      <c r="E127" s="161">
        <v>16066.36333</v>
      </c>
      <c r="G127" s="174">
        <v>2.0</v>
      </c>
      <c r="H127" s="86">
        <v>2.0</v>
      </c>
      <c r="I127" s="87">
        <v>8.0</v>
      </c>
      <c r="J127" s="86" t="s">
        <v>68</v>
      </c>
      <c r="K127" s="161">
        <v>176.0525518</v>
      </c>
      <c r="M127" s="162">
        <v>9.0</v>
      </c>
      <c r="N127" s="85">
        <v>3.0</v>
      </c>
      <c r="O127" s="87">
        <v>8.0</v>
      </c>
      <c r="P127" s="86" t="s">
        <v>68</v>
      </c>
      <c r="Q127" s="163">
        <v>1.0</v>
      </c>
      <c r="R127" s="164">
        <v>0.0</v>
      </c>
      <c r="S127" s="161">
        <v>0.0</v>
      </c>
      <c r="T127" s="124">
        <v>2237.0</v>
      </c>
      <c r="U127" s="125">
        <v>2649.0</v>
      </c>
      <c r="V127" s="126">
        <v>5554.0</v>
      </c>
      <c r="W127" s="118">
        <f t="shared" si="1"/>
        <v>10440</v>
      </c>
      <c r="X127" s="119">
        <f t="shared" si="2"/>
        <v>0.2142720307</v>
      </c>
      <c r="Y127" s="119">
        <f t="shared" si="3"/>
        <v>0.2537356322</v>
      </c>
      <c r="Z127" s="119">
        <f t="shared" si="4"/>
        <v>0.5319923372</v>
      </c>
      <c r="AA127" s="100">
        <f t="shared" si="5"/>
        <v>-0.08432255424</v>
      </c>
    </row>
    <row r="128">
      <c r="A128" s="85">
        <v>10.0</v>
      </c>
      <c r="B128" s="85">
        <v>3.0</v>
      </c>
      <c r="C128" s="87">
        <v>8.0</v>
      </c>
      <c r="D128" s="86" t="s">
        <v>68</v>
      </c>
      <c r="E128" s="161">
        <v>20608.41595</v>
      </c>
      <c r="G128" s="162">
        <v>3.0</v>
      </c>
      <c r="H128" s="86">
        <v>2.0</v>
      </c>
      <c r="I128" s="87">
        <v>8.0</v>
      </c>
      <c r="J128" s="86" t="s">
        <v>68</v>
      </c>
      <c r="K128" s="161">
        <v>147.5114535</v>
      </c>
      <c r="M128" s="162">
        <v>10.0</v>
      </c>
      <c r="N128" s="85">
        <v>3.0</v>
      </c>
      <c r="O128" s="87">
        <v>8.0</v>
      </c>
      <c r="P128" s="86" t="s">
        <v>68</v>
      </c>
      <c r="Q128" s="163">
        <v>1.0</v>
      </c>
      <c r="R128" s="164">
        <v>0.0</v>
      </c>
      <c r="S128" s="161">
        <v>0.0</v>
      </c>
      <c r="T128" s="124">
        <v>5716.0</v>
      </c>
      <c r="U128" s="125">
        <v>244.0</v>
      </c>
      <c r="V128" s="126">
        <v>4510.0</v>
      </c>
      <c r="W128" s="118">
        <f t="shared" si="1"/>
        <v>10470</v>
      </c>
      <c r="X128" s="119">
        <f t="shared" si="2"/>
        <v>0.5459407832</v>
      </c>
      <c r="Y128" s="119">
        <f t="shared" si="3"/>
        <v>0.02330468004</v>
      </c>
      <c r="Z128" s="119">
        <f t="shared" si="4"/>
        <v>0.4307545368</v>
      </c>
      <c r="AA128" s="100">
        <f t="shared" si="5"/>
        <v>0.9181208054</v>
      </c>
    </row>
    <row r="129">
      <c r="A129" s="85">
        <v>11.0</v>
      </c>
      <c r="B129" s="85">
        <v>3.0</v>
      </c>
      <c r="C129" s="87">
        <v>8.0</v>
      </c>
      <c r="D129" s="86" t="s">
        <v>68</v>
      </c>
      <c r="E129" s="161">
        <v>27867.39441</v>
      </c>
      <c r="G129" s="162">
        <v>4.0</v>
      </c>
      <c r="H129" s="86">
        <v>2.0</v>
      </c>
      <c r="I129" s="87">
        <v>8.0</v>
      </c>
      <c r="J129" s="86" t="s">
        <v>68</v>
      </c>
      <c r="K129" s="161">
        <v>202.6035031</v>
      </c>
      <c r="M129" s="162">
        <v>11.0</v>
      </c>
      <c r="N129" s="85">
        <v>3.0</v>
      </c>
      <c r="O129" s="87">
        <v>8.0</v>
      </c>
      <c r="P129" s="86" t="s">
        <v>68</v>
      </c>
      <c r="Q129" s="163">
        <v>1.0</v>
      </c>
      <c r="R129" s="164">
        <v>0.0</v>
      </c>
      <c r="S129" s="161">
        <v>0.0</v>
      </c>
      <c r="T129" s="124">
        <v>1526.0</v>
      </c>
      <c r="U129" s="125">
        <v>3844.0</v>
      </c>
      <c r="V129" s="126">
        <v>3656.0</v>
      </c>
      <c r="W129" s="118">
        <f t="shared" si="1"/>
        <v>9026</v>
      </c>
      <c r="X129" s="119">
        <f t="shared" si="2"/>
        <v>0.1690671394</v>
      </c>
      <c r="Y129" s="119">
        <f t="shared" si="3"/>
        <v>0.4258807888</v>
      </c>
      <c r="Z129" s="119">
        <f t="shared" si="4"/>
        <v>0.4050520718</v>
      </c>
      <c r="AA129" s="100">
        <f t="shared" si="5"/>
        <v>-0.4316573557</v>
      </c>
    </row>
    <row r="130">
      <c r="A130" s="85">
        <v>12.0</v>
      </c>
      <c r="B130" s="85">
        <v>3.0</v>
      </c>
      <c r="C130" s="87">
        <v>8.0</v>
      </c>
      <c r="D130" s="86" t="s">
        <v>68</v>
      </c>
      <c r="E130" s="161">
        <v>15233.01863</v>
      </c>
      <c r="G130" s="120">
        <v>6.0</v>
      </c>
      <c r="H130" s="121">
        <v>2.0</v>
      </c>
      <c r="I130" s="122">
        <v>15.0</v>
      </c>
      <c r="J130" s="121" t="s">
        <v>68</v>
      </c>
      <c r="K130" s="173" t="s">
        <v>69</v>
      </c>
      <c r="M130" s="162">
        <v>12.0</v>
      </c>
      <c r="N130" s="85">
        <v>3.0</v>
      </c>
      <c r="O130" s="87">
        <v>8.0</v>
      </c>
      <c r="P130" s="86" t="s">
        <v>68</v>
      </c>
      <c r="Q130" s="163">
        <v>0.0</v>
      </c>
      <c r="R130" s="164">
        <v>1.0</v>
      </c>
      <c r="S130" s="161">
        <v>0.0</v>
      </c>
      <c r="T130" s="124">
        <v>0.0</v>
      </c>
      <c r="U130" s="125">
        <v>6101.0</v>
      </c>
      <c r="V130" s="126">
        <v>2942.0</v>
      </c>
      <c r="W130" s="118">
        <f t="shared" si="1"/>
        <v>9043</v>
      </c>
      <c r="X130" s="119">
        <f t="shared" si="2"/>
        <v>0</v>
      </c>
      <c r="Y130" s="119">
        <f t="shared" si="3"/>
        <v>0.6746654871</v>
      </c>
      <c r="Z130" s="119">
        <f t="shared" si="4"/>
        <v>0.3253345129</v>
      </c>
      <c r="AA130" s="100">
        <f t="shared" si="5"/>
        <v>-1</v>
      </c>
    </row>
    <row r="131">
      <c r="A131" s="85">
        <v>13.0</v>
      </c>
      <c r="B131" s="85">
        <v>3.0</v>
      </c>
      <c r="C131" s="87">
        <v>16.0</v>
      </c>
      <c r="D131" s="86" t="s">
        <v>68</v>
      </c>
      <c r="E131" s="161">
        <v>13003.91497</v>
      </c>
      <c r="G131" s="120">
        <v>7.0</v>
      </c>
      <c r="H131" s="121">
        <v>2.0</v>
      </c>
      <c r="I131" s="122">
        <v>15.0</v>
      </c>
      <c r="J131" s="121" t="s">
        <v>68</v>
      </c>
      <c r="K131" s="173">
        <v>139.9908872</v>
      </c>
      <c r="M131" s="162">
        <v>13.0</v>
      </c>
      <c r="N131" s="85">
        <v>3.0</v>
      </c>
      <c r="O131" s="87">
        <v>16.0</v>
      </c>
      <c r="P131" s="86" t="s">
        <v>68</v>
      </c>
      <c r="Q131" s="163">
        <v>0.0</v>
      </c>
      <c r="R131" s="164">
        <v>1.0</v>
      </c>
      <c r="S131" s="161">
        <v>0.0</v>
      </c>
      <c r="T131" s="124">
        <v>0.0</v>
      </c>
      <c r="U131" s="125">
        <v>6774.0</v>
      </c>
      <c r="V131" s="126">
        <v>2321.0</v>
      </c>
      <c r="W131" s="118">
        <f t="shared" si="1"/>
        <v>9095</v>
      </c>
      <c r="X131" s="119">
        <f t="shared" si="2"/>
        <v>0</v>
      </c>
      <c r="Y131" s="119">
        <f t="shared" si="3"/>
        <v>0.7448048378</v>
      </c>
      <c r="Z131" s="119">
        <f t="shared" si="4"/>
        <v>0.2551951622</v>
      </c>
      <c r="AA131" s="100">
        <f t="shared" si="5"/>
        <v>-1</v>
      </c>
    </row>
    <row r="132">
      <c r="A132" s="85">
        <v>14.0</v>
      </c>
      <c r="B132" s="85">
        <v>3.0</v>
      </c>
      <c r="C132" s="87">
        <v>16.0</v>
      </c>
      <c r="D132" s="86" t="s">
        <v>68</v>
      </c>
      <c r="E132" s="161">
        <v>6713.17353</v>
      </c>
      <c r="G132" s="120">
        <v>8.0</v>
      </c>
      <c r="H132" s="121">
        <v>2.0</v>
      </c>
      <c r="I132" s="122">
        <v>15.0</v>
      </c>
      <c r="J132" s="121" t="s">
        <v>68</v>
      </c>
      <c r="K132" s="173">
        <v>97.9030253</v>
      </c>
      <c r="M132" s="162">
        <v>14.0</v>
      </c>
      <c r="N132" s="85">
        <v>3.0</v>
      </c>
      <c r="O132" s="87">
        <v>16.0</v>
      </c>
      <c r="P132" s="86" t="s">
        <v>68</v>
      </c>
      <c r="Q132" s="163">
        <v>0.0</v>
      </c>
      <c r="R132" s="164">
        <v>1.0</v>
      </c>
      <c r="S132" s="161">
        <v>0.0</v>
      </c>
      <c r="T132" s="124">
        <v>0.0</v>
      </c>
      <c r="U132" s="125">
        <v>5850.0</v>
      </c>
      <c r="V132" s="126">
        <v>3246.0</v>
      </c>
      <c r="W132" s="118">
        <f t="shared" si="1"/>
        <v>9096</v>
      </c>
      <c r="X132" s="119">
        <f t="shared" si="2"/>
        <v>0</v>
      </c>
      <c r="Y132" s="119">
        <f t="shared" si="3"/>
        <v>0.6431398417</v>
      </c>
      <c r="Z132" s="119">
        <f t="shared" si="4"/>
        <v>0.3568601583</v>
      </c>
      <c r="AA132" s="100">
        <f t="shared" si="5"/>
        <v>-1</v>
      </c>
    </row>
    <row r="133">
      <c r="A133" s="85">
        <v>15.0</v>
      </c>
      <c r="B133" s="85">
        <v>3.0</v>
      </c>
      <c r="C133" s="87">
        <v>16.0</v>
      </c>
      <c r="D133" s="86" t="s">
        <v>68</v>
      </c>
      <c r="E133" s="161">
        <v>23497.3244</v>
      </c>
      <c r="G133" s="162">
        <v>9.0</v>
      </c>
      <c r="H133" s="86">
        <v>2.0</v>
      </c>
      <c r="I133" s="87">
        <v>29.0</v>
      </c>
      <c r="J133" s="86" t="s">
        <v>68</v>
      </c>
      <c r="K133" s="161">
        <v>133.3423179</v>
      </c>
      <c r="M133" s="162">
        <v>15.0</v>
      </c>
      <c r="N133" s="85">
        <v>3.0</v>
      </c>
      <c r="O133" s="87">
        <v>16.0</v>
      </c>
      <c r="P133" s="86" t="s">
        <v>68</v>
      </c>
      <c r="Q133" s="163">
        <v>1.0</v>
      </c>
      <c r="R133" s="164">
        <v>0.0</v>
      </c>
      <c r="S133" s="161">
        <v>0.0</v>
      </c>
      <c r="T133" s="124">
        <v>1663.0</v>
      </c>
      <c r="U133" s="125">
        <v>1329.0</v>
      </c>
      <c r="V133" s="126">
        <v>5949.0</v>
      </c>
      <c r="W133" s="118">
        <f t="shared" si="1"/>
        <v>8941</v>
      </c>
      <c r="X133" s="119">
        <f t="shared" si="2"/>
        <v>0.185997092</v>
      </c>
      <c r="Y133" s="119">
        <f t="shared" si="3"/>
        <v>0.1486410916</v>
      </c>
      <c r="Z133" s="119">
        <f t="shared" si="4"/>
        <v>0.6653618164</v>
      </c>
      <c r="AA133" s="100">
        <f t="shared" si="5"/>
        <v>0.111631016</v>
      </c>
    </row>
    <row r="134">
      <c r="A134" s="85">
        <v>16.0</v>
      </c>
      <c r="B134" s="85">
        <v>3.0</v>
      </c>
      <c r="C134" s="87">
        <v>16.0</v>
      </c>
      <c r="D134" s="86" t="s">
        <v>68</v>
      </c>
      <c r="E134" s="161">
        <v>12326.07888</v>
      </c>
      <c r="G134" s="162">
        <v>10.0</v>
      </c>
      <c r="H134" s="86">
        <v>2.0</v>
      </c>
      <c r="I134" s="87">
        <v>29.0</v>
      </c>
      <c r="J134" s="86" t="s">
        <v>68</v>
      </c>
      <c r="K134" s="161">
        <v>202.5599596</v>
      </c>
      <c r="M134" s="162">
        <v>16.0</v>
      </c>
      <c r="N134" s="85">
        <v>3.0</v>
      </c>
      <c r="O134" s="87">
        <v>16.0</v>
      </c>
      <c r="P134" s="86" t="s">
        <v>68</v>
      </c>
      <c r="Q134" s="163">
        <v>1.0</v>
      </c>
      <c r="R134" s="164">
        <v>0.0</v>
      </c>
      <c r="S134" s="161">
        <v>0.0</v>
      </c>
      <c r="T134" s="124">
        <v>5465.0</v>
      </c>
      <c r="U134" s="125">
        <v>874.0</v>
      </c>
      <c r="V134" s="126">
        <v>2668.0</v>
      </c>
      <c r="W134" s="118">
        <f t="shared" si="1"/>
        <v>9007</v>
      </c>
      <c r="X134" s="119">
        <f t="shared" si="2"/>
        <v>0.6067503053</v>
      </c>
      <c r="Y134" s="119">
        <f t="shared" si="3"/>
        <v>0.09703563895</v>
      </c>
      <c r="Z134" s="119">
        <f t="shared" si="4"/>
        <v>0.2962140557</v>
      </c>
      <c r="AA134" s="100">
        <f t="shared" si="5"/>
        <v>0.7242467266</v>
      </c>
    </row>
    <row r="135">
      <c r="A135" s="85">
        <v>17.0</v>
      </c>
      <c r="B135" s="85">
        <v>3.0</v>
      </c>
      <c r="C135" s="85">
        <v>21.0</v>
      </c>
      <c r="D135" s="86" t="s">
        <v>68</v>
      </c>
      <c r="E135" s="161">
        <v>9886.475257</v>
      </c>
      <c r="G135" s="162">
        <v>11.0</v>
      </c>
      <c r="H135" s="86">
        <v>2.0</v>
      </c>
      <c r="I135" s="87">
        <v>29.0</v>
      </c>
      <c r="J135" s="86" t="s">
        <v>68</v>
      </c>
      <c r="K135" s="161">
        <v>258.7742415</v>
      </c>
      <c r="M135" s="162">
        <v>17.0</v>
      </c>
      <c r="N135" s="85">
        <v>3.0</v>
      </c>
      <c r="O135" s="85">
        <v>21.0</v>
      </c>
      <c r="P135" s="86" t="s">
        <v>68</v>
      </c>
      <c r="Q135" s="163">
        <v>0.0</v>
      </c>
      <c r="R135" s="164">
        <v>1.0</v>
      </c>
      <c r="S135" s="161">
        <v>0.0</v>
      </c>
      <c r="T135" s="124">
        <v>7926.0</v>
      </c>
      <c r="U135" s="125">
        <v>0.0</v>
      </c>
      <c r="V135" s="126">
        <v>1268.0</v>
      </c>
      <c r="W135" s="118">
        <f t="shared" si="1"/>
        <v>9194</v>
      </c>
      <c r="X135" s="119">
        <f t="shared" si="2"/>
        <v>0.8620839678</v>
      </c>
      <c r="Y135" s="119">
        <f t="shared" si="3"/>
        <v>0</v>
      </c>
      <c r="Z135" s="119">
        <f t="shared" si="4"/>
        <v>0.1379160322</v>
      </c>
      <c r="AA135" s="100">
        <f t="shared" si="5"/>
        <v>1</v>
      </c>
    </row>
    <row r="136">
      <c r="A136" s="85">
        <v>18.0</v>
      </c>
      <c r="B136" s="85">
        <v>3.0</v>
      </c>
      <c r="C136" s="85">
        <v>21.0</v>
      </c>
      <c r="D136" s="86" t="s">
        <v>68</v>
      </c>
      <c r="E136" s="161">
        <v>10317.63454</v>
      </c>
      <c r="G136" s="162">
        <v>12.0</v>
      </c>
      <c r="H136" s="86">
        <v>2.0</v>
      </c>
      <c r="I136" s="87">
        <v>29.0</v>
      </c>
      <c r="J136" s="86" t="s">
        <v>68</v>
      </c>
      <c r="K136" s="161">
        <v>214.2132543</v>
      </c>
      <c r="M136" s="162">
        <v>18.0</v>
      </c>
      <c r="N136" s="85">
        <v>3.0</v>
      </c>
      <c r="O136" s="85">
        <v>21.0</v>
      </c>
      <c r="P136" s="86" t="s">
        <v>68</v>
      </c>
      <c r="Q136" s="163">
        <v>1.0</v>
      </c>
      <c r="R136" s="164">
        <v>0.0</v>
      </c>
      <c r="S136" s="161">
        <v>0.0</v>
      </c>
      <c r="T136" s="124">
        <v>1689.0</v>
      </c>
      <c r="U136" s="125">
        <v>2008.0</v>
      </c>
      <c r="V136" s="126">
        <v>5497.0</v>
      </c>
      <c r="W136" s="118">
        <f t="shared" si="1"/>
        <v>9194</v>
      </c>
      <c r="X136" s="119">
        <f t="shared" si="2"/>
        <v>0.1837067653</v>
      </c>
      <c r="Y136" s="119">
        <f t="shared" si="3"/>
        <v>0.2184033065</v>
      </c>
      <c r="Z136" s="119">
        <f t="shared" si="4"/>
        <v>0.5978899282</v>
      </c>
      <c r="AA136" s="100">
        <f t="shared" si="5"/>
        <v>-0.08628617798</v>
      </c>
    </row>
    <row r="137">
      <c r="A137" s="85">
        <v>19.0</v>
      </c>
      <c r="B137" s="85">
        <v>3.0</v>
      </c>
      <c r="C137" s="85">
        <v>21.0</v>
      </c>
      <c r="D137" s="86" t="s">
        <v>68</v>
      </c>
      <c r="E137" s="161">
        <v>18787.82874</v>
      </c>
      <c r="G137" s="120">
        <v>13.0</v>
      </c>
      <c r="H137" s="121">
        <v>2.0</v>
      </c>
      <c r="I137" s="122">
        <v>30.0</v>
      </c>
      <c r="J137" s="121" t="s">
        <v>68</v>
      </c>
      <c r="K137" s="173" t="s">
        <v>69</v>
      </c>
      <c r="M137" s="162">
        <v>19.0</v>
      </c>
      <c r="N137" s="85">
        <v>3.0</v>
      </c>
      <c r="O137" s="85">
        <v>21.0</v>
      </c>
      <c r="P137" s="86" t="s">
        <v>68</v>
      </c>
      <c r="Q137" s="163">
        <v>1.0</v>
      </c>
      <c r="R137" s="164">
        <v>0.0</v>
      </c>
      <c r="S137" s="161">
        <v>0.0</v>
      </c>
      <c r="T137" s="124">
        <v>40.0</v>
      </c>
      <c r="U137" s="125">
        <v>5473.0</v>
      </c>
      <c r="V137" s="126">
        <v>3913.0</v>
      </c>
      <c r="W137" s="118">
        <f t="shared" si="1"/>
        <v>9426</v>
      </c>
      <c r="X137" s="119">
        <f t="shared" si="2"/>
        <v>0.004243581583</v>
      </c>
      <c r="Y137" s="119">
        <f t="shared" si="3"/>
        <v>0.5806280501</v>
      </c>
      <c r="Z137" s="119">
        <f t="shared" si="4"/>
        <v>0.4151283683</v>
      </c>
      <c r="AA137" s="100">
        <f t="shared" si="5"/>
        <v>-0.9854888445</v>
      </c>
    </row>
    <row r="138">
      <c r="A138" s="85">
        <v>20.0</v>
      </c>
      <c r="B138" s="85">
        <v>3.0</v>
      </c>
      <c r="C138" s="85">
        <v>21.0</v>
      </c>
      <c r="D138" s="86" t="s">
        <v>68</v>
      </c>
      <c r="E138" s="161">
        <v>16595.75819</v>
      </c>
      <c r="G138" s="120">
        <v>14.0</v>
      </c>
      <c r="H138" s="121">
        <v>2.0</v>
      </c>
      <c r="I138" s="122">
        <v>30.0</v>
      </c>
      <c r="J138" s="121" t="s">
        <v>68</v>
      </c>
      <c r="K138" s="173">
        <v>92.25040476</v>
      </c>
      <c r="M138" s="162">
        <v>20.0</v>
      </c>
      <c r="N138" s="85">
        <v>3.0</v>
      </c>
      <c r="O138" s="85">
        <v>21.0</v>
      </c>
      <c r="P138" s="86" t="s">
        <v>68</v>
      </c>
      <c r="Q138" s="163">
        <v>1.0</v>
      </c>
      <c r="R138" s="164">
        <v>0.0</v>
      </c>
      <c r="S138" s="161">
        <v>0.0</v>
      </c>
      <c r="T138" s="124">
        <v>1156.0</v>
      </c>
      <c r="U138" s="125">
        <v>5194.0</v>
      </c>
      <c r="V138" s="126">
        <v>3138.0</v>
      </c>
      <c r="W138" s="118">
        <f t="shared" si="1"/>
        <v>9488</v>
      </c>
      <c r="X138" s="119">
        <f t="shared" si="2"/>
        <v>0.1218381113</v>
      </c>
      <c r="Y138" s="119">
        <f t="shared" si="3"/>
        <v>0.5474283305</v>
      </c>
      <c r="Z138" s="119">
        <f t="shared" si="4"/>
        <v>0.3307335582</v>
      </c>
      <c r="AA138" s="100">
        <f t="shared" si="5"/>
        <v>-0.6359055118</v>
      </c>
    </row>
    <row r="139">
      <c r="A139" s="85">
        <v>21.0</v>
      </c>
      <c r="B139" s="85">
        <v>3.0</v>
      </c>
      <c r="C139" s="85">
        <v>23.0</v>
      </c>
      <c r="D139" s="86" t="s">
        <v>68</v>
      </c>
      <c r="E139" s="161">
        <v>10095.0304</v>
      </c>
      <c r="G139" s="172">
        <v>1.0</v>
      </c>
      <c r="H139" s="168">
        <v>3.0</v>
      </c>
      <c r="I139" s="169">
        <v>8.0</v>
      </c>
      <c r="J139" s="170" t="s">
        <v>68</v>
      </c>
      <c r="K139" s="171">
        <v>230.6099652</v>
      </c>
      <c r="M139" s="162">
        <v>21.0</v>
      </c>
      <c r="N139" s="85">
        <v>3.0</v>
      </c>
      <c r="O139" s="85">
        <v>23.0</v>
      </c>
      <c r="P139" s="86" t="s">
        <v>68</v>
      </c>
      <c r="Q139" s="163">
        <v>0.0</v>
      </c>
      <c r="R139" s="164">
        <v>1.0</v>
      </c>
      <c r="S139" s="161">
        <v>0.0</v>
      </c>
      <c r="T139" s="124">
        <v>5602.0</v>
      </c>
      <c r="U139" s="125">
        <v>0.0</v>
      </c>
      <c r="V139" s="126">
        <v>4215.0</v>
      </c>
      <c r="W139" s="118">
        <f t="shared" si="1"/>
        <v>9817</v>
      </c>
      <c r="X139" s="119">
        <f t="shared" si="2"/>
        <v>0.5706427626</v>
      </c>
      <c r="Y139" s="119">
        <f t="shared" si="3"/>
        <v>0</v>
      </c>
      <c r="Z139" s="119">
        <f t="shared" si="4"/>
        <v>0.4293572374</v>
      </c>
      <c r="AA139" s="100">
        <f t="shared" si="5"/>
        <v>1</v>
      </c>
    </row>
    <row r="140">
      <c r="A140" s="85">
        <v>22.0</v>
      </c>
      <c r="B140" s="85">
        <v>3.0</v>
      </c>
      <c r="C140" s="85">
        <v>23.0</v>
      </c>
      <c r="D140" s="86" t="s">
        <v>68</v>
      </c>
      <c r="E140" s="161">
        <v>15682.17442</v>
      </c>
      <c r="G140" s="162">
        <v>2.0</v>
      </c>
      <c r="H140" s="85">
        <v>3.0</v>
      </c>
      <c r="I140" s="87">
        <v>8.0</v>
      </c>
      <c r="J140" s="86" t="s">
        <v>68</v>
      </c>
      <c r="K140" s="161">
        <v>173.3982295</v>
      </c>
      <c r="M140" s="162">
        <v>22.0</v>
      </c>
      <c r="N140" s="85">
        <v>3.0</v>
      </c>
      <c r="O140" s="85">
        <v>23.0</v>
      </c>
      <c r="P140" s="86" t="s">
        <v>68</v>
      </c>
      <c r="Q140" s="163">
        <v>1.0</v>
      </c>
      <c r="R140" s="164">
        <v>0.0</v>
      </c>
      <c r="S140" s="161">
        <v>0.0</v>
      </c>
      <c r="T140" s="124">
        <v>568.0</v>
      </c>
      <c r="U140" s="125">
        <v>7242.0</v>
      </c>
      <c r="V140" s="126">
        <v>1993.0</v>
      </c>
      <c r="W140" s="118">
        <f t="shared" si="1"/>
        <v>9803</v>
      </c>
      <c r="X140" s="119">
        <f t="shared" si="2"/>
        <v>0.0579414465</v>
      </c>
      <c r="Y140" s="119">
        <f t="shared" si="3"/>
        <v>0.7387534428</v>
      </c>
      <c r="Z140" s="119">
        <f t="shared" si="4"/>
        <v>0.2033051107</v>
      </c>
      <c r="AA140" s="100">
        <f t="shared" si="5"/>
        <v>-0.8545454545</v>
      </c>
    </row>
    <row r="141">
      <c r="A141" s="85">
        <v>23.0</v>
      </c>
      <c r="B141" s="85">
        <v>3.0</v>
      </c>
      <c r="C141" s="85">
        <v>23.0</v>
      </c>
      <c r="D141" s="86" t="s">
        <v>68</v>
      </c>
      <c r="E141" s="161">
        <v>16720.53366</v>
      </c>
      <c r="G141" s="162">
        <v>3.0</v>
      </c>
      <c r="H141" s="85">
        <v>3.0</v>
      </c>
      <c r="I141" s="87">
        <v>8.0</v>
      </c>
      <c r="J141" s="86" t="s">
        <v>68</v>
      </c>
      <c r="K141" s="161">
        <v>180.6844837</v>
      </c>
      <c r="M141" s="162">
        <v>23.0</v>
      </c>
      <c r="N141" s="85">
        <v>3.0</v>
      </c>
      <c r="O141" s="85">
        <v>23.0</v>
      </c>
      <c r="P141" s="86" t="s">
        <v>68</v>
      </c>
      <c r="Q141" s="163">
        <v>1.0</v>
      </c>
      <c r="R141" s="164">
        <v>0.0</v>
      </c>
      <c r="S141" s="161">
        <v>0.0</v>
      </c>
      <c r="T141" s="124">
        <v>3624.0</v>
      </c>
      <c r="U141" s="125">
        <v>1267.0</v>
      </c>
      <c r="V141" s="126">
        <v>3829.0</v>
      </c>
      <c r="W141" s="118">
        <f t="shared" si="1"/>
        <v>8720</v>
      </c>
      <c r="X141" s="119">
        <f t="shared" si="2"/>
        <v>0.4155963303</v>
      </c>
      <c r="Y141" s="119">
        <f t="shared" si="3"/>
        <v>0.1452981651</v>
      </c>
      <c r="Z141" s="119">
        <f t="shared" si="4"/>
        <v>0.4391055046</v>
      </c>
      <c r="AA141" s="100">
        <f t="shared" si="5"/>
        <v>0.4819055408</v>
      </c>
    </row>
    <row r="142">
      <c r="A142" s="85">
        <v>24.0</v>
      </c>
      <c r="B142" s="85">
        <v>3.0</v>
      </c>
      <c r="C142" s="85">
        <v>23.0</v>
      </c>
      <c r="D142" s="86" t="s">
        <v>68</v>
      </c>
      <c r="E142" s="161">
        <v>17466.00838</v>
      </c>
      <c r="G142" s="162">
        <v>4.0</v>
      </c>
      <c r="H142" s="85">
        <v>3.0</v>
      </c>
      <c r="I142" s="87">
        <v>8.0</v>
      </c>
      <c r="J142" s="86" t="s">
        <v>68</v>
      </c>
      <c r="K142" s="161">
        <v>216.2598309</v>
      </c>
      <c r="M142" s="162">
        <v>24.0</v>
      </c>
      <c r="N142" s="85">
        <v>3.0</v>
      </c>
      <c r="O142" s="85">
        <v>23.0</v>
      </c>
      <c r="P142" s="86" t="s">
        <v>68</v>
      </c>
      <c r="Q142" s="163">
        <v>1.0</v>
      </c>
      <c r="R142" s="164">
        <v>0.0</v>
      </c>
      <c r="S142" s="161">
        <v>0.0</v>
      </c>
      <c r="T142" s="124">
        <v>632.0</v>
      </c>
      <c r="U142" s="125">
        <v>4042.0</v>
      </c>
      <c r="V142" s="126">
        <v>4370.0</v>
      </c>
      <c r="W142" s="118">
        <f t="shared" si="1"/>
        <v>9044</v>
      </c>
      <c r="X142" s="119">
        <f t="shared" si="2"/>
        <v>0.06988058381</v>
      </c>
      <c r="Y142" s="119">
        <f t="shared" si="3"/>
        <v>0.4469261389</v>
      </c>
      <c r="Z142" s="119">
        <f t="shared" si="4"/>
        <v>0.4831932773</v>
      </c>
      <c r="AA142" s="100">
        <f t="shared" si="5"/>
        <v>-0.729567822</v>
      </c>
    </row>
    <row r="143">
      <c r="A143" s="85">
        <v>25.0</v>
      </c>
      <c r="B143" s="85">
        <v>3.0</v>
      </c>
      <c r="C143" s="85">
        <v>23.0</v>
      </c>
      <c r="D143" s="86" t="s">
        <v>68</v>
      </c>
      <c r="E143" s="161">
        <v>30646.37552</v>
      </c>
      <c r="G143" s="162">
        <v>5.0</v>
      </c>
      <c r="H143" s="85">
        <v>3.0</v>
      </c>
      <c r="I143" s="87">
        <v>8.0</v>
      </c>
      <c r="J143" s="86" t="s">
        <v>68</v>
      </c>
      <c r="K143" s="161">
        <v>124.5309963</v>
      </c>
      <c r="M143" s="162">
        <v>25.0</v>
      </c>
      <c r="N143" s="85">
        <v>3.0</v>
      </c>
      <c r="O143" s="85">
        <v>23.0</v>
      </c>
      <c r="P143" s="86" t="s">
        <v>68</v>
      </c>
      <c r="Q143" s="163">
        <v>1.0</v>
      </c>
      <c r="R143" s="164">
        <v>0.0</v>
      </c>
      <c r="S143" s="161">
        <v>0.0</v>
      </c>
      <c r="T143" s="124">
        <v>8234.0</v>
      </c>
      <c r="U143" s="125">
        <v>911.0</v>
      </c>
      <c r="V143" s="126">
        <v>3191.0</v>
      </c>
      <c r="W143" s="118">
        <f t="shared" si="1"/>
        <v>12336</v>
      </c>
      <c r="X143" s="119">
        <f t="shared" si="2"/>
        <v>0.6674773022</v>
      </c>
      <c r="Y143" s="119">
        <f t="shared" si="3"/>
        <v>0.07384889754</v>
      </c>
      <c r="Z143" s="119">
        <f t="shared" si="4"/>
        <v>0.2586738003</v>
      </c>
      <c r="AA143" s="100">
        <f t="shared" si="5"/>
        <v>0.8007654456</v>
      </c>
    </row>
    <row r="144">
      <c r="A144" s="85">
        <v>26.0</v>
      </c>
      <c r="B144" s="85">
        <v>3.0</v>
      </c>
      <c r="C144" s="85">
        <v>23.0</v>
      </c>
      <c r="D144" s="86" t="s">
        <v>68</v>
      </c>
      <c r="E144" s="161">
        <v>27613.69822</v>
      </c>
      <c r="G144" s="162">
        <v>6.0</v>
      </c>
      <c r="H144" s="85">
        <v>3.0</v>
      </c>
      <c r="I144" s="87">
        <v>8.0</v>
      </c>
      <c r="J144" s="86" t="s">
        <v>68</v>
      </c>
      <c r="K144" s="161">
        <v>168.0953454</v>
      </c>
      <c r="M144" s="162">
        <v>26.0</v>
      </c>
      <c r="N144" s="85">
        <v>3.0</v>
      </c>
      <c r="O144" s="85">
        <v>23.0</v>
      </c>
      <c r="P144" s="86" t="s">
        <v>68</v>
      </c>
      <c r="Q144" s="163">
        <v>1.0</v>
      </c>
      <c r="R144" s="164">
        <v>0.0</v>
      </c>
      <c r="S144" s="161">
        <v>0.0</v>
      </c>
      <c r="T144" s="124">
        <v>2552.0</v>
      </c>
      <c r="U144" s="125">
        <v>4146.0</v>
      </c>
      <c r="V144" s="126">
        <v>5421.0</v>
      </c>
      <c r="W144" s="118">
        <f t="shared" si="1"/>
        <v>12119</v>
      </c>
      <c r="X144" s="119">
        <f t="shared" si="2"/>
        <v>0.2105784306</v>
      </c>
      <c r="Y144" s="119">
        <f t="shared" si="3"/>
        <v>0.3421074346</v>
      </c>
      <c r="Z144" s="119">
        <f t="shared" si="4"/>
        <v>0.4473141348</v>
      </c>
      <c r="AA144" s="100">
        <f t="shared" si="5"/>
        <v>-0.237981487</v>
      </c>
    </row>
    <row r="145">
      <c r="A145" s="85">
        <v>27.0</v>
      </c>
      <c r="B145" s="85">
        <v>3.0</v>
      </c>
      <c r="C145" s="85">
        <v>30.0</v>
      </c>
      <c r="D145" s="86" t="s">
        <v>68</v>
      </c>
      <c r="E145" s="161">
        <v>10127.75281</v>
      </c>
      <c r="G145" s="162">
        <v>7.0</v>
      </c>
      <c r="H145" s="85">
        <v>3.0</v>
      </c>
      <c r="I145" s="87">
        <v>8.0</v>
      </c>
      <c r="J145" s="86" t="s">
        <v>68</v>
      </c>
      <c r="K145" s="161">
        <v>106.3290834</v>
      </c>
      <c r="M145" s="162">
        <v>27.0</v>
      </c>
      <c r="N145" s="85">
        <v>3.0</v>
      </c>
      <c r="O145" s="85">
        <v>30.0</v>
      </c>
      <c r="P145" s="86" t="s">
        <v>68</v>
      </c>
      <c r="Q145" s="163">
        <v>0.0</v>
      </c>
      <c r="R145" s="164">
        <v>1.0</v>
      </c>
      <c r="S145" s="161">
        <v>0.0</v>
      </c>
      <c r="T145" s="124">
        <v>8414.0</v>
      </c>
      <c r="U145" s="125">
        <v>0.0</v>
      </c>
      <c r="V145" s="126">
        <v>663.0</v>
      </c>
      <c r="W145" s="118">
        <f t="shared" si="1"/>
        <v>9077</v>
      </c>
      <c r="X145" s="119">
        <f t="shared" si="2"/>
        <v>0.9269582461</v>
      </c>
      <c r="Y145" s="119">
        <f t="shared" si="3"/>
        <v>0</v>
      </c>
      <c r="Z145" s="119">
        <f t="shared" si="4"/>
        <v>0.07304175388</v>
      </c>
      <c r="AA145" s="100">
        <f t="shared" si="5"/>
        <v>1</v>
      </c>
    </row>
    <row r="146">
      <c r="A146" s="85">
        <v>28.0</v>
      </c>
      <c r="B146" s="85">
        <v>3.0</v>
      </c>
      <c r="C146" s="85">
        <v>30.0</v>
      </c>
      <c r="D146" s="86" t="s">
        <v>68</v>
      </c>
      <c r="E146" s="161">
        <v>28601.16955</v>
      </c>
      <c r="G146" s="162">
        <v>8.0</v>
      </c>
      <c r="H146" s="85">
        <v>3.0</v>
      </c>
      <c r="I146" s="87">
        <v>8.0</v>
      </c>
      <c r="J146" s="86" t="s">
        <v>68</v>
      </c>
      <c r="K146" s="161">
        <v>112.7545971</v>
      </c>
      <c r="M146" s="162">
        <v>28.0</v>
      </c>
      <c r="N146" s="85">
        <v>3.0</v>
      </c>
      <c r="O146" s="85">
        <v>30.0</v>
      </c>
      <c r="P146" s="86" t="s">
        <v>68</v>
      </c>
      <c r="Q146" s="163">
        <v>1.0</v>
      </c>
      <c r="R146" s="164">
        <v>0.0</v>
      </c>
      <c r="S146" s="161">
        <v>0.0</v>
      </c>
      <c r="T146" s="124">
        <v>4539.0</v>
      </c>
      <c r="U146" s="125">
        <v>2417.0</v>
      </c>
      <c r="V146" s="126">
        <v>1955.0</v>
      </c>
      <c r="W146" s="118">
        <f t="shared" si="1"/>
        <v>8911</v>
      </c>
      <c r="X146" s="119">
        <f t="shared" si="2"/>
        <v>0.509370441</v>
      </c>
      <c r="Y146" s="119">
        <f t="shared" si="3"/>
        <v>0.271237796</v>
      </c>
      <c r="Z146" s="119">
        <f t="shared" si="4"/>
        <v>0.219391763</v>
      </c>
      <c r="AA146" s="100">
        <f t="shared" si="5"/>
        <v>0.3050603795</v>
      </c>
    </row>
    <row r="147">
      <c r="A147" s="85">
        <v>29.0</v>
      </c>
      <c r="B147" s="85">
        <v>3.0</v>
      </c>
      <c r="C147" s="85">
        <v>30.0</v>
      </c>
      <c r="D147" s="86" t="s">
        <v>68</v>
      </c>
      <c r="E147" s="161">
        <v>20117.21229</v>
      </c>
      <c r="G147" s="162">
        <v>9.0</v>
      </c>
      <c r="H147" s="85">
        <v>3.0</v>
      </c>
      <c r="I147" s="87">
        <v>8.0</v>
      </c>
      <c r="J147" s="86" t="s">
        <v>68</v>
      </c>
      <c r="K147" s="161">
        <v>180.1851085</v>
      </c>
      <c r="M147" s="162">
        <v>29.0</v>
      </c>
      <c r="N147" s="85">
        <v>3.0</v>
      </c>
      <c r="O147" s="85">
        <v>30.0</v>
      </c>
      <c r="P147" s="86" t="s">
        <v>68</v>
      </c>
      <c r="Q147" s="163">
        <v>1.0</v>
      </c>
      <c r="R147" s="164">
        <v>0.0</v>
      </c>
      <c r="S147" s="161">
        <v>0.0</v>
      </c>
      <c r="T147" s="124">
        <v>2059.0</v>
      </c>
      <c r="U147" s="125">
        <v>3333.0</v>
      </c>
      <c r="V147" s="126">
        <v>3588.0</v>
      </c>
      <c r="W147" s="118">
        <f t="shared" si="1"/>
        <v>8980</v>
      </c>
      <c r="X147" s="119">
        <f t="shared" si="2"/>
        <v>0.2292873051</v>
      </c>
      <c r="Y147" s="119">
        <f t="shared" si="3"/>
        <v>0.3711581292</v>
      </c>
      <c r="Z147" s="119">
        <f t="shared" si="4"/>
        <v>0.3995545657</v>
      </c>
      <c r="AA147" s="100">
        <f t="shared" si="5"/>
        <v>-0.2362759644</v>
      </c>
    </row>
    <row r="148">
      <c r="A148" s="85">
        <v>30.0</v>
      </c>
      <c r="B148" s="85">
        <v>3.0</v>
      </c>
      <c r="C148" s="85">
        <v>30.0</v>
      </c>
      <c r="D148" s="86" t="s">
        <v>68</v>
      </c>
      <c r="E148" s="161">
        <v>16176.27153</v>
      </c>
      <c r="G148" s="162">
        <v>10.0</v>
      </c>
      <c r="H148" s="85">
        <v>3.0</v>
      </c>
      <c r="I148" s="87">
        <v>8.0</v>
      </c>
      <c r="J148" s="86" t="s">
        <v>68</v>
      </c>
      <c r="K148" s="161">
        <v>142.5573022</v>
      </c>
      <c r="M148" s="162">
        <v>30.0</v>
      </c>
      <c r="N148" s="85">
        <v>3.0</v>
      </c>
      <c r="O148" s="85">
        <v>30.0</v>
      </c>
      <c r="P148" s="86" t="s">
        <v>68</v>
      </c>
      <c r="Q148" s="163">
        <v>1.0</v>
      </c>
      <c r="R148" s="164">
        <v>0.0</v>
      </c>
      <c r="S148" s="161">
        <v>0.0</v>
      </c>
      <c r="T148" s="124">
        <v>3295.0</v>
      </c>
      <c r="U148" s="125">
        <v>2204.0</v>
      </c>
      <c r="V148" s="126">
        <v>3524.0</v>
      </c>
      <c r="W148" s="118">
        <f t="shared" si="1"/>
        <v>9023</v>
      </c>
      <c r="X148" s="119">
        <f t="shared" si="2"/>
        <v>0.3651778788</v>
      </c>
      <c r="Y148" s="119">
        <f t="shared" si="3"/>
        <v>0.244264657</v>
      </c>
      <c r="Z148" s="119">
        <f t="shared" si="4"/>
        <v>0.3905574643</v>
      </c>
      <c r="AA148" s="100">
        <f t="shared" si="5"/>
        <v>0.198399709</v>
      </c>
    </row>
    <row r="149">
      <c r="A149" s="85">
        <v>31.0</v>
      </c>
      <c r="B149" s="85">
        <v>3.0</v>
      </c>
      <c r="C149" s="85">
        <v>30.0</v>
      </c>
      <c r="D149" s="86" t="s">
        <v>68</v>
      </c>
      <c r="E149" s="161">
        <v>19351.952</v>
      </c>
      <c r="G149" s="162">
        <v>11.0</v>
      </c>
      <c r="H149" s="85">
        <v>3.0</v>
      </c>
      <c r="I149" s="87">
        <v>8.0</v>
      </c>
      <c r="J149" s="86" t="s">
        <v>68</v>
      </c>
      <c r="K149" s="161">
        <v>109.3664983</v>
      </c>
      <c r="M149" s="162">
        <v>31.0</v>
      </c>
      <c r="N149" s="85">
        <v>3.0</v>
      </c>
      <c r="O149" s="85">
        <v>30.0</v>
      </c>
      <c r="P149" s="86" t="s">
        <v>68</v>
      </c>
      <c r="Q149" s="163">
        <v>1.0</v>
      </c>
      <c r="R149" s="164">
        <v>0.0</v>
      </c>
      <c r="S149" s="161">
        <v>0.0</v>
      </c>
      <c r="T149" s="124">
        <v>2003.0</v>
      </c>
      <c r="U149" s="125">
        <v>2183.0</v>
      </c>
      <c r="V149" s="126">
        <v>4896.0</v>
      </c>
      <c r="W149" s="118">
        <f t="shared" si="1"/>
        <v>9082</v>
      </c>
      <c r="X149" s="119">
        <f t="shared" si="2"/>
        <v>0.2205461352</v>
      </c>
      <c r="Y149" s="119">
        <f t="shared" si="3"/>
        <v>0.2403655582</v>
      </c>
      <c r="Z149" s="119">
        <f t="shared" si="4"/>
        <v>0.5390883065</v>
      </c>
      <c r="AA149" s="100">
        <f t="shared" si="5"/>
        <v>-0.04300047778</v>
      </c>
    </row>
    <row r="150">
      <c r="A150" s="85">
        <v>32.0</v>
      </c>
      <c r="B150" s="85">
        <v>3.0</v>
      </c>
      <c r="C150" s="85">
        <v>30.0</v>
      </c>
      <c r="D150" s="86" t="s">
        <v>68</v>
      </c>
      <c r="E150" s="161">
        <v>22025.09006</v>
      </c>
      <c r="G150" s="162">
        <v>12.0</v>
      </c>
      <c r="H150" s="85">
        <v>3.0</v>
      </c>
      <c r="I150" s="87">
        <v>8.0</v>
      </c>
      <c r="J150" s="86" t="s">
        <v>68</v>
      </c>
      <c r="K150" s="161">
        <v>146.1954372</v>
      </c>
      <c r="M150" s="162">
        <v>32.0</v>
      </c>
      <c r="N150" s="85">
        <v>3.0</v>
      </c>
      <c r="O150" s="85">
        <v>30.0</v>
      </c>
      <c r="P150" s="86" t="s">
        <v>68</v>
      </c>
      <c r="Q150" s="163">
        <v>1.0</v>
      </c>
      <c r="R150" s="164">
        <v>0.0</v>
      </c>
      <c r="S150" s="161">
        <v>0.0</v>
      </c>
      <c r="T150" s="124">
        <v>2174.0</v>
      </c>
      <c r="U150" s="125">
        <v>2677.0</v>
      </c>
      <c r="V150" s="126">
        <v>4019.0</v>
      </c>
      <c r="W150" s="118">
        <f t="shared" si="1"/>
        <v>8870</v>
      </c>
      <c r="X150" s="119">
        <f t="shared" si="2"/>
        <v>0.2450958286</v>
      </c>
      <c r="Y150" s="119">
        <f t="shared" si="3"/>
        <v>0.3018038331</v>
      </c>
      <c r="Z150" s="119">
        <f t="shared" si="4"/>
        <v>0.4531003382</v>
      </c>
      <c r="AA150" s="100">
        <f t="shared" si="5"/>
        <v>-0.1036899608</v>
      </c>
    </row>
    <row r="151">
      <c r="A151" s="85">
        <v>33.0</v>
      </c>
      <c r="B151" s="85">
        <v>3.0</v>
      </c>
      <c r="C151" s="85">
        <v>30.0</v>
      </c>
      <c r="D151" s="86" t="s">
        <v>68</v>
      </c>
      <c r="E151" s="161">
        <v>31470.91211</v>
      </c>
      <c r="G151" s="120">
        <v>13.0</v>
      </c>
      <c r="H151" s="142">
        <v>3.0</v>
      </c>
      <c r="I151" s="122">
        <v>16.0</v>
      </c>
      <c r="J151" s="121" t="s">
        <v>68</v>
      </c>
      <c r="K151" s="173">
        <v>55.66693675</v>
      </c>
      <c r="M151" s="162">
        <v>33.0</v>
      </c>
      <c r="N151" s="85">
        <v>3.0</v>
      </c>
      <c r="O151" s="85">
        <v>30.0</v>
      </c>
      <c r="P151" s="86" t="s">
        <v>68</v>
      </c>
      <c r="Q151" s="163">
        <v>1.0</v>
      </c>
      <c r="R151" s="164">
        <v>0.0</v>
      </c>
      <c r="S151" s="161">
        <v>0.0</v>
      </c>
      <c r="T151" s="124">
        <v>1948.0</v>
      </c>
      <c r="U151" s="125">
        <v>8550.0</v>
      </c>
      <c r="V151" s="126">
        <v>3760.0</v>
      </c>
      <c r="W151" s="118">
        <f t="shared" si="1"/>
        <v>14258</v>
      </c>
      <c r="X151" s="119">
        <f t="shared" si="2"/>
        <v>0.1366250526</v>
      </c>
      <c r="Y151" s="119">
        <f t="shared" si="3"/>
        <v>0.5996633469</v>
      </c>
      <c r="Z151" s="119">
        <f t="shared" si="4"/>
        <v>0.2637116005</v>
      </c>
      <c r="AA151" s="100">
        <f t="shared" si="5"/>
        <v>-0.6288816918</v>
      </c>
    </row>
    <row r="152">
      <c r="A152" s="85">
        <v>34.0</v>
      </c>
      <c r="B152" s="85">
        <v>3.0</v>
      </c>
      <c r="C152" s="85">
        <v>30.0</v>
      </c>
      <c r="D152" s="86" t="s">
        <v>68</v>
      </c>
      <c r="E152" s="161">
        <v>25523.70934</v>
      </c>
      <c r="G152" s="120">
        <v>14.0</v>
      </c>
      <c r="H152" s="142">
        <v>3.0</v>
      </c>
      <c r="I152" s="122">
        <v>16.0</v>
      </c>
      <c r="J152" s="121" t="s">
        <v>68</v>
      </c>
      <c r="K152" s="173" t="s">
        <v>69</v>
      </c>
      <c r="M152" s="162">
        <v>34.0</v>
      </c>
      <c r="N152" s="85">
        <v>3.0</v>
      </c>
      <c r="O152" s="85">
        <v>30.0</v>
      </c>
      <c r="P152" s="86" t="s">
        <v>68</v>
      </c>
      <c r="Q152" s="165">
        <v>1.0</v>
      </c>
      <c r="R152" s="166">
        <v>0.0</v>
      </c>
      <c r="S152" s="167">
        <v>0.0</v>
      </c>
      <c r="T152" s="130">
        <v>3860.0</v>
      </c>
      <c r="U152" s="131">
        <v>3891.0</v>
      </c>
      <c r="V152" s="132">
        <v>6454.0</v>
      </c>
      <c r="W152" s="133">
        <f t="shared" si="1"/>
        <v>14205</v>
      </c>
      <c r="X152" s="119">
        <f t="shared" si="2"/>
        <v>0.2717353045</v>
      </c>
      <c r="Y152" s="119">
        <f t="shared" si="3"/>
        <v>0.2739176346</v>
      </c>
      <c r="Z152" s="119">
        <f t="shared" si="4"/>
        <v>0.4543470609</v>
      </c>
      <c r="AA152" s="100">
        <f t="shared" si="5"/>
        <v>-0.003999483938</v>
      </c>
    </row>
    <row r="153">
      <c r="A153" s="168">
        <v>1.0</v>
      </c>
      <c r="B153" s="168">
        <v>4.0</v>
      </c>
      <c r="C153" s="168">
        <v>8.0</v>
      </c>
      <c r="D153" s="170" t="s">
        <v>68</v>
      </c>
      <c r="E153" s="171">
        <v>7929.802969</v>
      </c>
      <c r="G153" s="162">
        <v>15.0</v>
      </c>
      <c r="H153" s="85">
        <v>3.0</v>
      </c>
      <c r="I153" s="87">
        <v>16.0</v>
      </c>
      <c r="J153" s="86" t="s">
        <v>68</v>
      </c>
      <c r="K153" s="161">
        <v>171.1521267</v>
      </c>
      <c r="M153" s="172">
        <v>1.0</v>
      </c>
      <c r="N153" s="168">
        <v>4.0</v>
      </c>
      <c r="O153" s="168">
        <v>8.0</v>
      </c>
      <c r="P153" s="170" t="s">
        <v>68</v>
      </c>
      <c r="Q153" s="163">
        <v>0.0</v>
      </c>
      <c r="R153" s="164">
        <v>1.0</v>
      </c>
      <c r="S153" s="161">
        <v>0.0</v>
      </c>
      <c r="T153" s="124">
        <v>0.0</v>
      </c>
      <c r="U153" s="125">
        <v>3516.0</v>
      </c>
      <c r="V153" s="126">
        <v>5494.0</v>
      </c>
      <c r="W153" s="118">
        <f t="shared" si="1"/>
        <v>9010</v>
      </c>
      <c r="X153" s="119">
        <f t="shared" si="2"/>
        <v>0</v>
      </c>
      <c r="Y153" s="119">
        <f t="shared" si="3"/>
        <v>0.3902330744</v>
      </c>
      <c r="Z153" s="119">
        <f t="shared" si="4"/>
        <v>0.6097669256</v>
      </c>
      <c r="AA153" s="100">
        <f t="shared" si="5"/>
        <v>-1</v>
      </c>
    </row>
    <row r="154">
      <c r="A154" s="85">
        <v>2.0</v>
      </c>
      <c r="B154" s="85">
        <v>4.0</v>
      </c>
      <c r="C154" s="85">
        <v>8.0</v>
      </c>
      <c r="D154" s="86" t="s">
        <v>68</v>
      </c>
      <c r="E154" s="161">
        <v>11820.59773</v>
      </c>
      <c r="G154" s="162">
        <v>16.0</v>
      </c>
      <c r="H154" s="85">
        <v>3.0</v>
      </c>
      <c r="I154" s="87">
        <v>16.0</v>
      </c>
      <c r="J154" s="86" t="s">
        <v>68</v>
      </c>
      <c r="K154" s="161">
        <v>180.6113559</v>
      </c>
      <c r="M154" s="162">
        <v>2.0</v>
      </c>
      <c r="N154" s="85">
        <v>4.0</v>
      </c>
      <c r="O154" s="85">
        <v>8.0</v>
      </c>
      <c r="P154" s="86" t="s">
        <v>68</v>
      </c>
      <c r="Q154" s="163">
        <v>1.0</v>
      </c>
      <c r="R154" s="164">
        <v>0.0</v>
      </c>
      <c r="S154" s="161">
        <v>0.0</v>
      </c>
      <c r="T154" s="124">
        <v>3940.0</v>
      </c>
      <c r="U154" s="125">
        <v>1809.0</v>
      </c>
      <c r="V154" s="126">
        <v>3239.0</v>
      </c>
      <c r="W154" s="118">
        <f t="shared" si="1"/>
        <v>8988</v>
      </c>
      <c r="X154" s="119">
        <f t="shared" si="2"/>
        <v>0.4383622608</v>
      </c>
      <c r="Y154" s="119">
        <f t="shared" si="3"/>
        <v>0.2012683578</v>
      </c>
      <c r="Z154" s="119">
        <f t="shared" si="4"/>
        <v>0.3603693814</v>
      </c>
      <c r="AA154" s="100">
        <f t="shared" si="5"/>
        <v>0.3706731605</v>
      </c>
    </row>
    <row r="155">
      <c r="A155" s="85">
        <v>3.0</v>
      </c>
      <c r="B155" s="85">
        <v>4.0</v>
      </c>
      <c r="C155" s="85">
        <v>8.0</v>
      </c>
      <c r="D155" s="86" t="s">
        <v>68</v>
      </c>
      <c r="E155" s="161">
        <v>17739.82879</v>
      </c>
      <c r="G155" s="162">
        <v>17.0</v>
      </c>
      <c r="H155" s="85">
        <v>3.0</v>
      </c>
      <c r="I155" s="85">
        <v>21.0</v>
      </c>
      <c r="J155" s="86" t="s">
        <v>68</v>
      </c>
      <c r="K155" s="161">
        <v>160.0248351</v>
      </c>
      <c r="M155" s="162">
        <v>3.0</v>
      </c>
      <c r="N155" s="85">
        <v>4.0</v>
      </c>
      <c r="O155" s="85">
        <v>8.0</v>
      </c>
      <c r="P155" s="86" t="s">
        <v>68</v>
      </c>
      <c r="Q155" s="163">
        <v>1.0</v>
      </c>
      <c r="R155" s="164">
        <v>0.0</v>
      </c>
      <c r="S155" s="161">
        <v>0.0</v>
      </c>
      <c r="T155" s="124">
        <v>1866.0</v>
      </c>
      <c r="U155" s="125">
        <v>2911.0</v>
      </c>
      <c r="V155" s="126">
        <v>4062.0</v>
      </c>
      <c r="W155" s="118">
        <f t="shared" si="1"/>
        <v>8839</v>
      </c>
      <c r="X155" s="119">
        <f t="shared" si="2"/>
        <v>0.2111098541</v>
      </c>
      <c r="Y155" s="119">
        <f t="shared" si="3"/>
        <v>0.3293358977</v>
      </c>
      <c r="Z155" s="119">
        <f t="shared" si="4"/>
        <v>0.4595542482</v>
      </c>
      <c r="AA155" s="100">
        <f t="shared" si="5"/>
        <v>-0.2187565418</v>
      </c>
    </row>
    <row r="156">
      <c r="A156" s="85">
        <v>4.0</v>
      </c>
      <c r="B156" s="85">
        <v>4.0</v>
      </c>
      <c r="C156" s="85">
        <v>8.0</v>
      </c>
      <c r="D156" s="86" t="s">
        <v>68</v>
      </c>
      <c r="E156" s="161">
        <v>15890.52448</v>
      </c>
      <c r="G156" s="162">
        <v>18.0</v>
      </c>
      <c r="H156" s="85">
        <v>3.0</v>
      </c>
      <c r="I156" s="85">
        <v>21.0</v>
      </c>
      <c r="J156" s="86" t="s">
        <v>68</v>
      </c>
      <c r="K156" s="161">
        <v>187.7183931</v>
      </c>
      <c r="M156" s="162">
        <v>4.0</v>
      </c>
      <c r="N156" s="85">
        <v>4.0</v>
      </c>
      <c r="O156" s="85">
        <v>8.0</v>
      </c>
      <c r="P156" s="86" t="s">
        <v>68</v>
      </c>
      <c r="Q156" s="163">
        <v>0.0</v>
      </c>
      <c r="R156" s="164">
        <v>1.0</v>
      </c>
      <c r="S156" s="161">
        <v>0.0</v>
      </c>
      <c r="T156" s="124">
        <v>6441.0</v>
      </c>
      <c r="U156" s="125">
        <v>0.0</v>
      </c>
      <c r="V156" s="126">
        <v>2655.0</v>
      </c>
      <c r="W156" s="118">
        <f t="shared" si="1"/>
        <v>9096</v>
      </c>
      <c r="X156" s="119">
        <f t="shared" si="2"/>
        <v>0.7081134565</v>
      </c>
      <c r="Y156" s="119">
        <f t="shared" si="3"/>
        <v>0</v>
      </c>
      <c r="Z156" s="119">
        <f t="shared" si="4"/>
        <v>0.2918865435</v>
      </c>
      <c r="AA156" s="100">
        <f t="shared" si="5"/>
        <v>1</v>
      </c>
    </row>
    <row r="157">
      <c r="A157" s="85">
        <v>5.0</v>
      </c>
      <c r="B157" s="85">
        <v>4.0</v>
      </c>
      <c r="C157" s="85">
        <v>14.0</v>
      </c>
      <c r="D157" s="86" t="s">
        <v>68</v>
      </c>
      <c r="E157" s="161">
        <v>9214.102003</v>
      </c>
      <c r="G157" s="162">
        <v>19.0</v>
      </c>
      <c r="H157" s="85">
        <v>3.0</v>
      </c>
      <c r="I157" s="85">
        <v>21.0</v>
      </c>
      <c r="J157" s="86" t="s">
        <v>68</v>
      </c>
      <c r="K157" s="161">
        <v>125.0317468</v>
      </c>
      <c r="M157" s="162">
        <v>5.0</v>
      </c>
      <c r="N157" s="85">
        <v>4.0</v>
      </c>
      <c r="O157" s="85">
        <v>14.0</v>
      </c>
      <c r="P157" s="86" t="s">
        <v>68</v>
      </c>
      <c r="Q157" s="163">
        <v>0.0</v>
      </c>
      <c r="R157" s="164">
        <v>1.0</v>
      </c>
      <c r="S157" s="161">
        <v>0.0</v>
      </c>
      <c r="T157" s="124">
        <v>4534.0</v>
      </c>
      <c r="U157" s="125">
        <v>0.0</v>
      </c>
      <c r="V157" s="126">
        <v>4460.0</v>
      </c>
      <c r="W157" s="118">
        <f t="shared" si="1"/>
        <v>8994</v>
      </c>
      <c r="X157" s="119">
        <f t="shared" si="2"/>
        <v>0.5041138537</v>
      </c>
      <c r="Y157" s="119">
        <f t="shared" si="3"/>
        <v>0</v>
      </c>
      <c r="Z157" s="119">
        <f t="shared" si="4"/>
        <v>0.4958861463</v>
      </c>
      <c r="AA157" s="100">
        <f t="shared" si="5"/>
        <v>1</v>
      </c>
    </row>
    <row r="158">
      <c r="A158" s="85">
        <v>7.0</v>
      </c>
      <c r="B158" s="85">
        <v>4.0</v>
      </c>
      <c r="C158" s="85">
        <v>14.0</v>
      </c>
      <c r="D158" s="86" t="s">
        <v>68</v>
      </c>
      <c r="E158" s="161">
        <v>5139.51858</v>
      </c>
      <c r="G158" s="120">
        <v>20.0</v>
      </c>
      <c r="H158" s="142">
        <v>3.0</v>
      </c>
      <c r="I158" s="142">
        <v>21.0</v>
      </c>
      <c r="J158" s="121" t="s">
        <v>68</v>
      </c>
      <c r="K158" s="173">
        <v>47.83488819</v>
      </c>
      <c r="M158" s="162">
        <v>7.0</v>
      </c>
      <c r="N158" s="85">
        <v>4.0</v>
      </c>
      <c r="O158" s="85">
        <v>14.0</v>
      </c>
      <c r="P158" s="86" t="s">
        <v>68</v>
      </c>
      <c r="Q158" s="163">
        <v>0.0</v>
      </c>
      <c r="R158" s="164">
        <v>1.0</v>
      </c>
      <c r="S158" s="161">
        <v>0.0</v>
      </c>
      <c r="T158" s="124">
        <v>0.0</v>
      </c>
      <c r="U158" s="125">
        <v>2119.0</v>
      </c>
      <c r="V158" s="126">
        <v>6887.0</v>
      </c>
      <c r="W158" s="118">
        <f t="shared" si="1"/>
        <v>9006</v>
      </c>
      <c r="X158" s="119">
        <f t="shared" si="2"/>
        <v>0</v>
      </c>
      <c r="Y158" s="119">
        <f t="shared" si="3"/>
        <v>0.2352875861</v>
      </c>
      <c r="Z158" s="119">
        <f t="shared" si="4"/>
        <v>0.7647124139</v>
      </c>
      <c r="AA158" s="100">
        <f t="shared" si="5"/>
        <v>-1</v>
      </c>
    </row>
    <row r="159">
      <c r="A159" s="85">
        <v>8.0</v>
      </c>
      <c r="B159" s="85">
        <v>4.0</v>
      </c>
      <c r="C159" s="85">
        <v>14.0</v>
      </c>
      <c r="D159" s="86" t="s">
        <v>68</v>
      </c>
      <c r="E159" s="161">
        <v>16006.17336</v>
      </c>
      <c r="G159" s="162">
        <v>21.0</v>
      </c>
      <c r="H159" s="85">
        <v>3.0</v>
      </c>
      <c r="I159" s="85">
        <v>23.0</v>
      </c>
      <c r="J159" s="86" t="s">
        <v>68</v>
      </c>
      <c r="K159" s="161">
        <v>144.0714506</v>
      </c>
      <c r="M159" s="162">
        <v>8.0</v>
      </c>
      <c r="N159" s="85">
        <v>4.0</v>
      </c>
      <c r="O159" s="85">
        <v>14.0</v>
      </c>
      <c r="P159" s="86" t="s">
        <v>68</v>
      </c>
      <c r="Q159" s="163">
        <v>0.0</v>
      </c>
      <c r="R159" s="164">
        <v>1.0</v>
      </c>
      <c r="S159" s="161">
        <v>0.0</v>
      </c>
      <c r="T159" s="124">
        <v>6760.0</v>
      </c>
      <c r="U159" s="125">
        <v>0.0</v>
      </c>
      <c r="V159" s="126">
        <v>2027.0</v>
      </c>
      <c r="W159" s="118">
        <f t="shared" si="1"/>
        <v>8787</v>
      </c>
      <c r="X159" s="119">
        <f t="shared" si="2"/>
        <v>0.7693183111</v>
      </c>
      <c r="Y159" s="119">
        <f t="shared" si="3"/>
        <v>0</v>
      </c>
      <c r="Z159" s="119">
        <f t="shared" si="4"/>
        <v>0.2306816889</v>
      </c>
      <c r="AA159" s="100">
        <f t="shared" si="5"/>
        <v>1</v>
      </c>
    </row>
    <row r="160">
      <c r="A160" s="85">
        <v>9.0</v>
      </c>
      <c r="B160" s="85">
        <v>4.0</v>
      </c>
      <c r="C160" s="85">
        <v>14.0</v>
      </c>
      <c r="D160" s="86" t="s">
        <v>68</v>
      </c>
      <c r="E160" s="161">
        <v>3669.926692</v>
      </c>
      <c r="G160" s="162">
        <v>22.0</v>
      </c>
      <c r="H160" s="85">
        <v>3.0</v>
      </c>
      <c r="I160" s="85">
        <v>23.0</v>
      </c>
      <c r="J160" s="86" t="s">
        <v>68</v>
      </c>
      <c r="K160" s="161">
        <v>140.4252183</v>
      </c>
      <c r="M160" s="162">
        <v>9.0</v>
      </c>
      <c r="N160" s="85">
        <v>4.0</v>
      </c>
      <c r="O160" s="85">
        <v>14.0</v>
      </c>
      <c r="P160" s="86" t="s">
        <v>68</v>
      </c>
      <c r="Q160" s="163">
        <v>0.0</v>
      </c>
      <c r="R160" s="164">
        <v>1.0</v>
      </c>
      <c r="S160" s="161">
        <v>0.0</v>
      </c>
      <c r="T160" s="124">
        <v>0.0</v>
      </c>
      <c r="U160" s="125">
        <v>5497.0</v>
      </c>
      <c r="V160" s="126">
        <v>3516.0</v>
      </c>
      <c r="W160" s="118">
        <f t="shared" si="1"/>
        <v>9013</v>
      </c>
      <c r="X160" s="119">
        <f t="shared" si="2"/>
        <v>0</v>
      </c>
      <c r="Y160" s="119">
        <f t="shared" si="3"/>
        <v>0.6098968157</v>
      </c>
      <c r="Z160" s="119">
        <f t="shared" si="4"/>
        <v>0.3901031843</v>
      </c>
      <c r="AA160" s="100">
        <f t="shared" si="5"/>
        <v>-1</v>
      </c>
    </row>
    <row r="161">
      <c r="A161" s="85">
        <v>10.0</v>
      </c>
      <c r="B161" s="85">
        <v>4.0</v>
      </c>
      <c r="C161" s="85">
        <v>14.0</v>
      </c>
      <c r="D161" s="86" t="s">
        <v>68</v>
      </c>
      <c r="E161" s="161">
        <v>9559.722476</v>
      </c>
      <c r="G161" s="162">
        <v>23.0</v>
      </c>
      <c r="H161" s="85">
        <v>3.0</v>
      </c>
      <c r="I161" s="85">
        <v>23.0</v>
      </c>
      <c r="J161" s="86" t="s">
        <v>68</v>
      </c>
      <c r="K161" s="161">
        <v>90.33472315</v>
      </c>
      <c r="M161" s="162">
        <v>10.0</v>
      </c>
      <c r="N161" s="85">
        <v>4.0</v>
      </c>
      <c r="O161" s="85">
        <v>14.0</v>
      </c>
      <c r="P161" s="86" t="s">
        <v>68</v>
      </c>
      <c r="Q161" s="163">
        <v>1.0</v>
      </c>
      <c r="R161" s="164">
        <v>0.0</v>
      </c>
      <c r="S161" s="161">
        <v>0.0</v>
      </c>
      <c r="T161" s="124">
        <v>1775.0</v>
      </c>
      <c r="U161" s="125">
        <v>4563.0</v>
      </c>
      <c r="V161" s="126">
        <v>2673.0</v>
      </c>
      <c r="W161" s="118">
        <f t="shared" si="1"/>
        <v>9011</v>
      </c>
      <c r="X161" s="119">
        <f t="shared" si="2"/>
        <v>0.1969814671</v>
      </c>
      <c r="Y161" s="119">
        <f t="shared" si="3"/>
        <v>0.5063810898</v>
      </c>
      <c r="Z161" s="119">
        <f t="shared" si="4"/>
        <v>0.2966374431</v>
      </c>
      <c r="AA161" s="100">
        <f t="shared" si="5"/>
        <v>-0.4398863995</v>
      </c>
    </row>
    <row r="162">
      <c r="A162" s="85">
        <v>11.0</v>
      </c>
      <c r="B162" s="85">
        <v>4.0</v>
      </c>
      <c r="C162" s="85">
        <v>18.0</v>
      </c>
      <c r="D162" s="86" t="s">
        <v>68</v>
      </c>
      <c r="E162" s="161">
        <v>4601.069768</v>
      </c>
      <c r="G162" s="162">
        <v>24.0</v>
      </c>
      <c r="H162" s="85">
        <v>3.0</v>
      </c>
      <c r="I162" s="85">
        <v>23.0</v>
      </c>
      <c r="J162" s="86" t="s">
        <v>68</v>
      </c>
      <c r="K162" s="161">
        <v>44.8074218</v>
      </c>
      <c r="M162" s="162">
        <v>11.0</v>
      </c>
      <c r="N162" s="85">
        <v>4.0</v>
      </c>
      <c r="O162" s="85">
        <v>18.0</v>
      </c>
      <c r="P162" s="86" t="s">
        <v>68</v>
      </c>
      <c r="Q162" s="163">
        <v>0.0</v>
      </c>
      <c r="R162" s="164">
        <v>1.0</v>
      </c>
      <c r="S162" s="161">
        <v>0.0</v>
      </c>
      <c r="T162" s="124">
        <v>0.0</v>
      </c>
      <c r="U162" s="125">
        <v>8639.0</v>
      </c>
      <c r="V162" s="126">
        <v>367.0</v>
      </c>
      <c r="W162" s="118">
        <f t="shared" si="1"/>
        <v>9006</v>
      </c>
      <c r="X162" s="119">
        <f t="shared" si="2"/>
        <v>0</v>
      </c>
      <c r="Y162" s="119">
        <f t="shared" si="3"/>
        <v>0.9592493893</v>
      </c>
      <c r="Z162" s="119">
        <f t="shared" si="4"/>
        <v>0.0407506107</v>
      </c>
      <c r="AA162" s="100">
        <f t="shared" si="5"/>
        <v>-1</v>
      </c>
    </row>
    <row r="163">
      <c r="A163" s="85">
        <v>12.0</v>
      </c>
      <c r="B163" s="85">
        <v>4.0</v>
      </c>
      <c r="C163" s="85">
        <v>22.0</v>
      </c>
      <c r="D163" s="86" t="s">
        <v>68</v>
      </c>
      <c r="E163" s="161">
        <v>28826.06028</v>
      </c>
      <c r="G163" s="162">
        <v>25.0</v>
      </c>
      <c r="H163" s="85">
        <v>3.0</v>
      </c>
      <c r="I163" s="85">
        <v>23.0</v>
      </c>
      <c r="J163" s="86" t="s">
        <v>68</v>
      </c>
      <c r="K163" s="161">
        <v>35.10785593</v>
      </c>
      <c r="M163" s="162">
        <v>12.0</v>
      </c>
      <c r="N163" s="85">
        <v>4.0</v>
      </c>
      <c r="O163" s="85">
        <v>22.0</v>
      </c>
      <c r="P163" s="86" t="s">
        <v>68</v>
      </c>
      <c r="Q163" s="163">
        <v>1.0</v>
      </c>
      <c r="R163" s="164">
        <v>0.0</v>
      </c>
      <c r="S163" s="161">
        <v>0.0</v>
      </c>
      <c r="T163" s="130">
        <v>9390.0</v>
      </c>
      <c r="U163" s="131">
        <v>6635.0</v>
      </c>
      <c r="V163" s="132">
        <v>2151.0</v>
      </c>
      <c r="W163" s="133">
        <f t="shared" si="1"/>
        <v>18176</v>
      </c>
      <c r="X163" s="119">
        <f t="shared" si="2"/>
        <v>0.5166153169</v>
      </c>
      <c r="Y163" s="119">
        <f t="shared" si="3"/>
        <v>0.3650418134</v>
      </c>
      <c r="Z163" s="119">
        <f t="shared" si="4"/>
        <v>0.1183428697</v>
      </c>
      <c r="AA163" s="100">
        <f t="shared" si="5"/>
        <v>0.1719188768</v>
      </c>
    </row>
    <row r="164">
      <c r="A164" s="170">
        <v>1.0</v>
      </c>
      <c r="B164" s="170">
        <v>5.0</v>
      </c>
      <c r="C164" s="170">
        <v>11.0</v>
      </c>
      <c r="D164" s="170" t="s">
        <v>68</v>
      </c>
      <c r="E164" s="171">
        <v>6186.92825</v>
      </c>
      <c r="G164" s="162">
        <v>26.0</v>
      </c>
      <c r="H164" s="85">
        <v>3.0</v>
      </c>
      <c r="I164" s="85">
        <v>23.0</v>
      </c>
      <c r="J164" s="86" t="s">
        <v>68</v>
      </c>
      <c r="K164" s="161">
        <v>135.3029917</v>
      </c>
      <c r="M164" s="175">
        <v>1.0</v>
      </c>
      <c r="N164" s="170">
        <v>5.0</v>
      </c>
      <c r="O164" s="170">
        <v>11.0</v>
      </c>
      <c r="P164" s="170" t="s">
        <v>68</v>
      </c>
      <c r="Q164" s="176">
        <v>1.0</v>
      </c>
      <c r="R164" s="177">
        <v>0.0</v>
      </c>
      <c r="S164" s="171">
        <v>0.0</v>
      </c>
      <c r="T164" s="124">
        <v>2217.0</v>
      </c>
      <c r="U164" s="125">
        <v>2243.0</v>
      </c>
      <c r="V164" s="126">
        <v>4346.0</v>
      </c>
      <c r="W164" s="118">
        <f t="shared" si="1"/>
        <v>8806</v>
      </c>
      <c r="X164" s="119">
        <f t="shared" si="2"/>
        <v>0.2517601635</v>
      </c>
      <c r="Y164" s="119">
        <f t="shared" si="3"/>
        <v>0.2547126959</v>
      </c>
      <c r="Z164" s="119">
        <f t="shared" si="4"/>
        <v>0.4935271406</v>
      </c>
      <c r="AA164" s="100">
        <f t="shared" si="5"/>
        <v>-0.005829596413</v>
      </c>
    </row>
    <row r="165">
      <c r="A165" s="86">
        <v>3.0</v>
      </c>
      <c r="B165" s="86">
        <v>5.0</v>
      </c>
      <c r="C165" s="86">
        <v>17.0</v>
      </c>
      <c r="D165" s="86" t="s">
        <v>68</v>
      </c>
      <c r="E165" s="161">
        <v>11430.05775</v>
      </c>
      <c r="G165" s="120">
        <v>27.0</v>
      </c>
      <c r="H165" s="142">
        <v>3.0</v>
      </c>
      <c r="I165" s="142">
        <v>30.0</v>
      </c>
      <c r="J165" s="121" t="s">
        <v>68</v>
      </c>
      <c r="K165" s="173">
        <v>154.7987707</v>
      </c>
      <c r="M165" s="178">
        <v>3.0</v>
      </c>
      <c r="N165" s="86">
        <v>5.0</v>
      </c>
      <c r="O165" s="86">
        <v>17.0</v>
      </c>
      <c r="P165" s="86" t="s">
        <v>68</v>
      </c>
      <c r="Q165" s="163">
        <v>0.0</v>
      </c>
      <c r="R165" s="164">
        <v>1.0</v>
      </c>
      <c r="S165" s="161">
        <v>0.0</v>
      </c>
      <c r="T165" s="124">
        <v>4207.0</v>
      </c>
      <c r="U165" s="125">
        <v>0.0</v>
      </c>
      <c r="V165" s="126">
        <v>4561.0</v>
      </c>
      <c r="W165" s="118">
        <f t="shared" si="1"/>
        <v>8768</v>
      </c>
      <c r="X165" s="119">
        <f t="shared" si="2"/>
        <v>0.4798129562</v>
      </c>
      <c r="Y165" s="119">
        <f t="shared" si="3"/>
        <v>0</v>
      </c>
      <c r="Z165" s="119">
        <f t="shared" si="4"/>
        <v>0.5201870438</v>
      </c>
      <c r="AA165" s="100">
        <f t="shared" si="5"/>
        <v>1</v>
      </c>
    </row>
    <row r="166">
      <c r="A166" s="86">
        <v>4.0</v>
      </c>
      <c r="B166" s="86">
        <v>5.0</v>
      </c>
      <c r="C166" s="86">
        <v>17.0</v>
      </c>
      <c r="D166" s="86" t="s">
        <v>68</v>
      </c>
      <c r="E166" s="161">
        <v>12948.55651</v>
      </c>
      <c r="G166" s="162">
        <v>28.0</v>
      </c>
      <c r="H166" s="85">
        <v>3.0</v>
      </c>
      <c r="I166" s="85">
        <v>30.0</v>
      </c>
      <c r="J166" s="86" t="s">
        <v>68</v>
      </c>
      <c r="K166" s="161">
        <v>33.06794889</v>
      </c>
      <c r="M166" s="178">
        <v>4.0</v>
      </c>
      <c r="N166" s="86">
        <v>5.0</v>
      </c>
      <c r="O166" s="86">
        <v>17.0</v>
      </c>
      <c r="P166" s="86" t="s">
        <v>68</v>
      </c>
      <c r="Q166" s="163">
        <v>1.0</v>
      </c>
      <c r="R166" s="164">
        <v>0.0</v>
      </c>
      <c r="S166" s="161">
        <v>0.0</v>
      </c>
      <c r="T166" s="124">
        <v>748.0</v>
      </c>
      <c r="U166" s="125">
        <v>1579.0</v>
      </c>
      <c r="V166" s="126">
        <v>6467.0</v>
      </c>
      <c r="W166" s="118">
        <f t="shared" si="1"/>
        <v>8794</v>
      </c>
      <c r="X166" s="119">
        <f t="shared" si="2"/>
        <v>0.08505799409</v>
      </c>
      <c r="Y166" s="119">
        <f t="shared" si="3"/>
        <v>0.1795542415</v>
      </c>
      <c r="Z166" s="119">
        <f t="shared" si="4"/>
        <v>0.7353877644</v>
      </c>
      <c r="AA166" s="100">
        <f t="shared" si="5"/>
        <v>-0.3571121616</v>
      </c>
    </row>
    <row r="167">
      <c r="A167" s="86">
        <v>5.0</v>
      </c>
      <c r="B167" s="86">
        <v>5.0</v>
      </c>
      <c r="C167" s="86">
        <v>17.0</v>
      </c>
      <c r="D167" s="86" t="s">
        <v>68</v>
      </c>
      <c r="E167" s="161">
        <v>14089.99859</v>
      </c>
      <c r="G167" s="162">
        <v>29.0</v>
      </c>
      <c r="H167" s="85">
        <v>3.0</v>
      </c>
      <c r="I167" s="85">
        <v>30.0</v>
      </c>
      <c r="J167" s="86" t="s">
        <v>68</v>
      </c>
      <c r="K167" s="161">
        <v>104.4408998</v>
      </c>
      <c r="M167" s="178">
        <v>5.0</v>
      </c>
      <c r="N167" s="86">
        <v>5.0</v>
      </c>
      <c r="O167" s="86">
        <v>17.0</v>
      </c>
      <c r="P167" s="86" t="s">
        <v>68</v>
      </c>
      <c r="Q167" s="163">
        <v>1.0</v>
      </c>
      <c r="R167" s="164">
        <v>0.0</v>
      </c>
      <c r="S167" s="161">
        <v>0.0</v>
      </c>
      <c r="T167" s="124">
        <v>926.0</v>
      </c>
      <c r="U167" s="125">
        <v>3343.0</v>
      </c>
      <c r="V167" s="126">
        <v>4457.0</v>
      </c>
      <c r="W167" s="118">
        <f t="shared" si="1"/>
        <v>8726</v>
      </c>
      <c r="X167" s="119">
        <f t="shared" si="2"/>
        <v>0.1061196424</v>
      </c>
      <c r="Y167" s="119">
        <f t="shared" si="3"/>
        <v>0.3831079532</v>
      </c>
      <c r="Z167" s="119">
        <f t="shared" si="4"/>
        <v>0.5107724043</v>
      </c>
      <c r="AA167" s="100">
        <f t="shared" si="5"/>
        <v>-0.5661747482</v>
      </c>
    </row>
    <row r="168">
      <c r="A168" s="86">
        <v>6.0</v>
      </c>
      <c r="B168" s="86">
        <v>5.0</v>
      </c>
      <c r="C168" s="86">
        <v>17.0</v>
      </c>
      <c r="D168" s="86" t="s">
        <v>68</v>
      </c>
      <c r="E168" s="161">
        <v>13911.81042</v>
      </c>
      <c r="G168" s="162">
        <v>30.0</v>
      </c>
      <c r="H168" s="85">
        <v>3.0</v>
      </c>
      <c r="I168" s="85">
        <v>30.0</v>
      </c>
      <c r="J168" s="86" t="s">
        <v>68</v>
      </c>
      <c r="K168" s="161">
        <v>77.22103509</v>
      </c>
      <c r="M168" s="178">
        <v>6.0</v>
      </c>
      <c r="N168" s="86">
        <v>5.0</v>
      </c>
      <c r="O168" s="86">
        <v>17.0</v>
      </c>
      <c r="P168" s="86" t="s">
        <v>68</v>
      </c>
      <c r="Q168" s="163">
        <v>0.0</v>
      </c>
      <c r="R168" s="164">
        <v>1.0</v>
      </c>
      <c r="S168" s="161">
        <v>0.0</v>
      </c>
      <c r="T168" s="124">
        <v>5571.0</v>
      </c>
      <c r="U168" s="125">
        <v>0.0</v>
      </c>
      <c r="V168" s="126">
        <v>3246.0</v>
      </c>
      <c r="W168" s="118">
        <f t="shared" si="1"/>
        <v>8817</v>
      </c>
      <c r="X168" s="119">
        <f t="shared" si="2"/>
        <v>0.6318475672</v>
      </c>
      <c r="Y168" s="119">
        <f t="shared" si="3"/>
        <v>0</v>
      </c>
      <c r="Z168" s="119">
        <f t="shared" si="4"/>
        <v>0.3681524328</v>
      </c>
      <c r="AA168" s="100">
        <f t="shared" si="5"/>
        <v>1</v>
      </c>
    </row>
    <row r="169">
      <c r="A169" s="86">
        <v>7.0</v>
      </c>
      <c r="B169" s="86">
        <v>5.0</v>
      </c>
      <c r="C169" s="86">
        <v>17.0</v>
      </c>
      <c r="D169" s="86" t="s">
        <v>68</v>
      </c>
      <c r="E169" s="161">
        <v>6192.810844</v>
      </c>
      <c r="G169" s="162">
        <v>31.0</v>
      </c>
      <c r="H169" s="85">
        <v>3.0</v>
      </c>
      <c r="I169" s="85">
        <v>30.0</v>
      </c>
      <c r="J169" s="86" t="s">
        <v>68</v>
      </c>
      <c r="K169" s="161">
        <v>59.70118892</v>
      </c>
      <c r="M169" s="178">
        <v>7.0</v>
      </c>
      <c r="N169" s="86">
        <v>5.0</v>
      </c>
      <c r="O169" s="86">
        <v>17.0</v>
      </c>
      <c r="P169" s="86" t="s">
        <v>68</v>
      </c>
      <c r="Q169" s="163">
        <v>1.0</v>
      </c>
      <c r="R169" s="164">
        <v>0.0</v>
      </c>
      <c r="S169" s="161">
        <v>0.0</v>
      </c>
      <c r="T169" s="124">
        <v>2155.0</v>
      </c>
      <c r="U169" s="125">
        <v>1586.0</v>
      </c>
      <c r="V169" s="126">
        <v>5120.0</v>
      </c>
      <c r="W169" s="118">
        <f t="shared" si="1"/>
        <v>8861</v>
      </c>
      <c r="X169" s="119">
        <f t="shared" si="2"/>
        <v>0.2432005417</v>
      </c>
      <c r="Y169" s="119">
        <f t="shared" si="3"/>
        <v>0.1789865704</v>
      </c>
      <c r="Z169" s="119">
        <f t="shared" si="4"/>
        <v>0.5778128879</v>
      </c>
      <c r="AA169" s="100">
        <f t="shared" si="5"/>
        <v>0.1520983694</v>
      </c>
    </row>
    <row r="170">
      <c r="A170" s="86">
        <v>8.0</v>
      </c>
      <c r="B170" s="86">
        <v>5.0</v>
      </c>
      <c r="C170" s="86">
        <v>17.0</v>
      </c>
      <c r="D170" s="86" t="s">
        <v>68</v>
      </c>
      <c r="E170" s="161">
        <v>4978.337302</v>
      </c>
      <c r="G170" s="162">
        <v>32.0</v>
      </c>
      <c r="H170" s="85">
        <v>3.0</v>
      </c>
      <c r="I170" s="85">
        <v>30.0</v>
      </c>
      <c r="J170" s="86" t="s">
        <v>68</v>
      </c>
      <c r="K170" s="161">
        <v>165.1044255</v>
      </c>
      <c r="M170" s="178">
        <v>8.0</v>
      </c>
      <c r="N170" s="86">
        <v>5.0</v>
      </c>
      <c r="O170" s="86">
        <v>17.0</v>
      </c>
      <c r="P170" s="86" t="s">
        <v>68</v>
      </c>
      <c r="Q170" s="163">
        <v>0.0</v>
      </c>
      <c r="R170" s="164">
        <v>1.0</v>
      </c>
      <c r="S170" s="161">
        <v>0.0</v>
      </c>
      <c r="T170" s="124">
        <v>0.0</v>
      </c>
      <c r="U170" s="125">
        <v>4645.0</v>
      </c>
      <c r="V170" s="126">
        <v>4218.0</v>
      </c>
      <c r="W170" s="118">
        <f t="shared" si="1"/>
        <v>8863</v>
      </c>
      <c r="X170" s="119">
        <f t="shared" si="2"/>
        <v>0</v>
      </c>
      <c r="Y170" s="119">
        <f t="shared" si="3"/>
        <v>0.5240889089</v>
      </c>
      <c r="Z170" s="119">
        <f t="shared" si="4"/>
        <v>0.4759110911</v>
      </c>
      <c r="AA170" s="100">
        <f t="shared" si="5"/>
        <v>-1</v>
      </c>
    </row>
    <row r="171">
      <c r="A171" s="86">
        <v>9.0</v>
      </c>
      <c r="B171" s="86">
        <v>5.0</v>
      </c>
      <c r="C171" s="86">
        <v>19.0</v>
      </c>
      <c r="D171" s="86" t="s">
        <v>68</v>
      </c>
      <c r="E171" s="161">
        <v>6021.472761</v>
      </c>
      <c r="G171" s="162">
        <v>33.0</v>
      </c>
      <c r="H171" s="85">
        <v>3.0</v>
      </c>
      <c r="I171" s="85">
        <v>30.0</v>
      </c>
      <c r="J171" s="86" t="s">
        <v>68</v>
      </c>
      <c r="K171" s="161">
        <v>43.86406989</v>
      </c>
      <c r="M171" s="178">
        <v>9.0</v>
      </c>
      <c r="N171" s="86">
        <v>5.0</v>
      </c>
      <c r="O171" s="86">
        <v>19.0</v>
      </c>
      <c r="P171" s="86" t="s">
        <v>68</v>
      </c>
      <c r="Q171" s="163">
        <v>0.0</v>
      </c>
      <c r="R171" s="164">
        <v>1.0</v>
      </c>
      <c r="S171" s="161">
        <v>0.0</v>
      </c>
      <c r="T171" s="124">
        <v>2134.0</v>
      </c>
      <c r="U171" s="125">
        <v>0.0</v>
      </c>
      <c r="V171" s="126">
        <v>5910.0</v>
      </c>
      <c r="W171" s="118">
        <f t="shared" si="1"/>
        <v>8044</v>
      </c>
      <c r="X171" s="119">
        <f t="shared" si="2"/>
        <v>0.2652909</v>
      </c>
      <c r="Y171" s="119">
        <f t="shared" si="3"/>
        <v>0</v>
      </c>
      <c r="Z171" s="119">
        <f t="shared" si="4"/>
        <v>0.7347091</v>
      </c>
      <c r="AA171" s="100">
        <f t="shared" si="5"/>
        <v>1</v>
      </c>
    </row>
    <row r="172">
      <c r="A172" s="86">
        <v>10.0</v>
      </c>
      <c r="B172" s="86">
        <v>5.0</v>
      </c>
      <c r="C172" s="86">
        <v>19.0</v>
      </c>
      <c r="D172" s="86" t="s">
        <v>68</v>
      </c>
      <c r="E172" s="161">
        <v>4743.915779</v>
      </c>
      <c r="G172" s="162">
        <v>34.0</v>
      </c>
      <c r="H172" s="85">
        <v>3.0</v>
      </c>
      <c r="I172" s="85">
        <v>30.0</v>
      </c>
      <c r="J172" s="86" t="s">
        <v>68</v>
      </c>
      <c r="K172" s="161">
        <v>122.0258279</v>
      </c>
      <c r="M172" s="178">
        <v>10.0</v>
      </c>
      <c r="N172" s="86">
        <v>5.0</v>
      </c>
      <c r="O172" s="86">
        <v>19.0</v>
      </c>
      <c r="P172" s="86" t="s">
        <v>68</v>
      </c>
      <c r="Q172" s="163">
        <v>0.0</v>
      </c>
      <c r="R172" s="164">
        <v>1.0</v>
      </c>
      <c r="S172" s="161">
        <v>0.0</v>
      </c>
      <c r="T172" s="124">
        <v>0.0</v>
      </c>
      <c r="U172" s="125">
        <v>1651.0</v>
      </c>
      <c r="V172" s="126">
        <v>6803.0</v>
      </c>
      <c r="W172" s="118">
        <f t="shared" si="1"/>
        <v>8454</v>
      </c>
      <c r="X172" s="119">
        <f t="shared" si="2"/>
        <v>0</v>
      </c>
      <c r="Y172" s="119">
        <f t="shared" si="3"/>
        <v>0.1952921694</v>
      </c>
      <c r="Z172" s="119">
        <f t="shared" si="4"/>
        <v>0.8047078306</v>
      </c>
      <c r="AA172" s="100">
        <f t="shared" si="5"/>
        <v>-1</v>
      </c>
    </row>
    <row r="173">
      <c r="A173" s="86">
        <v>11.0</v>
      </c>
      <c r="B173" s="86">
        <v>5.0</v>
      </c>
      <c r="C173" s="86">
        <v>19.0</v>
      </c>
      <c r="D173" s="86" t="s">
        <v>68</v>
      </c>
      <c r="E173" s="161">
        <v>8021.068334</v>
      </c>
      <c r="G173" s="143">
        <v>1.0</v>
      </c>
      <c r="H173" s="145">
        <v>4.0</v>
      </c>
      <c r="I173" s="145">
        <v>8.0</v>
      </c>
      <c r="J173" s="144" t="s">
        <v>68</v>
      </c>
      <c r="K173" s="179" t="s">
        <v>69</v>
      </c>
      <c r="M173" s="178">
        <v>11.0</v>
      </c>
      <c r="N173" s="86">
        <v>5.0</v>
      </c>
      <c r="O173" s="86">
        <v>19.0</v>
      </c>
      <c r="P173" s="86" t="s">
        <v>68</v>
      </c>
      <c r="Q173" s="163">
        <v>0.0</v>
      </c>
      <c r="R173" s="164">
        <v>1.0</v>
      </c>
      <c r="S173" s="161">
        <v>0.0</v>
      </c>
      <c r="T173" s="124">
        <v>4033.0</v>
      </c>
      <c r="U173" s="125">
        <v>0.0</v>
      </c>
      <c r="V173" s="126">
        <v>4628.0</v>
      </c>
      <c r="W173" s="118">
        <f t="shared" si="1"/>
        <v>8661</v>
      </c>
      <c r="X173" s="119">
        <f t="shared" si="2"/>
        <v>0.4656506177</v>
      </c>
      <c r="Y173" s="119">
        <f t="shared" si="3"/>
        <v>0</v>
      </c>
      <c r="Z173" s="119">
        <f t="shared" si="4"/>
        <v>0.5343493823</v>
      </c>
      <c r="AA173" s="100">
        <f t="shared" si="5"/>
        <v>1</v>
      </c>
    </row>
    <row r="174">
      <c r="A174" s="86">
        <v>12.0</v>
      </c>
      <c r="B174" s="86">
        <v>5.0</v>
      </c>
      <c r="C174" s="86">
        <v>19.0</v>
      </c>
      <c r="D174" s="86" t="s">
        <v>68</v>
      </c>
      <c r="E174" s="161">
        <v>3855.971605</v>
      </c>
      <c r="G174" s="162">
        <v>2.0</v>
      </c>
      <c r="H174" s="85">
        <v>4.0</v>
      </c>
      <c r="I174" s="85">
        <v>8.0</v>
      </c>
      <c r="J174" s="86" t="s">
        <v>68</v>
      </c>
      <c r="K174" s="161">
        <v>125.5489321</v>
      </c>
      <c r="M174" s="178">
        <v>12.0</v>
      </c>
      <c r="N174" s="86">
        <v>5.0</v>
      </c>
      <c r="O174" s="86">
        <v>19.0</v>
      </c>
      <c r="P174" s="86" t="s">
        <v>68</v>
      </c>
      <c r="Q174" s="163">
        <v>0.0</v>
      </c>
      <c r="R174" s="164">
        <v>1.0</v>
      </c>
      <c r="S174" s="161">
        <v>0.0</v>
      </c>
      <c r="T174" s="124">
        <v>0.0</v>
      </c>
      <c r="U174" s="125">
        <v>7824.0</v>
      </c>
      <c r="V174" s="126">
        <v>852.0</v>
      </c>
      <c r="W174" s="118">
        <f t="shared" si="1"/>
        <v>8676</v>
      </c>
      <c r="X174" s="119">
        <f t="shared" si="2"/>
        <v>0</v>
      </c>
      <c r="Y174" s="119">
        <f t="shared" si="3"/>
        <v>0.9017980636</v>
      </c>
      <c r="Z174" s="119">
        <f t="shared" si="4"/>
        <v>0.09820193638</v>
      </c>
      <c r="AA174" s="100">
        <f t="shared" si="5"/>
        <v>-1</v>
      </c>
    </row>
    <row r="175">
      <c r="A175" s="86">
        <v>13.0</v>
      </c>
      <c r="B175" s="86">
        <v>5.0</v>
      </c>
      <c r="C175" s="86">
        <v>19.0</v>
      </c>
      <c r="D175" s="86" t="s">
        <v>68</v>
      </c>
      <c r="E175" s="161">
        <v>6694.499938</v>
      </c>
      <c r="G175" s="162">
        <v>3.0</v>
      </c>
      <c r="H175" s="85">
        <v>4.0</v>
      </c>
      <c r="I175" s="85">
        <v>8.0</v>
      </c>
      <c r="J175" s="86" t="s">
        <v>68</v>
      </c>
      <c r="K175" s="161">
        <v>177.0267272</v>
      </c>
      <c r="M175" s="178">
        <v>13.0</v>
      </c>
      <c r="N175" s="86">
        <v>5.0</v>
      </c>
      <c r="O175" s="86">
        <v>19.0</v>
      </c>
      <c r="P175" s="86" t="s">
        <v>68</v>
      </c>
      <c r="Q175" s="163">
        <v>0.0</v>
      </c>
      <c r="R175" s="164">
        <v>1.0</v>
      </c>
      <c r="S175" s="161">
        <v>0.0</v>
      </c>
      <c r="T175" s="124">
        <v>5703.0</v>
      </c>
      <c r="U175" s="125">
        <v>0.0</v>
      </c>
      <c r="V175" s="126">
        <v>2915.0</v>
      </c>
      <c r="W175" s="118">
        <f t="shared" si="1"/>
        <v>8618</v>
      </c>
      <c r="X175" s="119">
        <f t="shared" si="2"/>
        <v>0.6617544674</v>
      </c>
      <c r="Y175" s="119">
        <f t="shared" si="3"/>
        <v>0</v>
      </c>
      <c r="Z175" s="119">
        <f t="shared" si="4"/>
        <v>0.3382455326</v>
      </c>
      <c r="AA175" s="100">
        <f t="shared" si="5"/>
        <v>1</v>
      </c>
    </row>
    <row r="176">
      <c r="A176" s="86">
        <v>14.0</v>
      </c>
      <c r="B176" s="86">
        <v>5.0</v>
      </c>
      <c r="C176" s="86">
        <v>19.0</v>
      </c>
      <c r="D176" s="86" t="s">
        <v>68</v>
      </c>
      <c r="E176" s="161">
        <v>19670.42838</v>
      </c>
      <c r="G176" s="162">
        <v>4.0</v>
      </c>
      <c r="H176" s="85">
        <v>4.0</v>
      </c>
      <c r="I176" s="85">
        <v>8.0</v>
      </c>
      <c r="J176" s="86" t="s">
        <v>68</v>
      </c>
      <c r="K176" s="161">
        <v>158.2733166</v>
      </c>
      <c r="M176" s="178">
        <v>14.0</v>
      </c>
      <c r="N176" s="86">
        <v>5.0</v>
      </c>
      <c r="O176" s="86">
        <v>19.0</v>
      </c>
      <c r="P176" s="86" t="s">
        <v>68</v>
      </c>
      <c r="Q176" s="163">
        <v>1.0</v>
      </c>
      <c r="R176" s="164">
        <v>0.0</v>
      </c>
      <c r="S176" s="161">
        <v>0.0</v>
      </c>
      <c r="T176" s="124">
        <v>511.0</v>
      </c>
      <c r="U176" s="125">
        <v>3518.0</v>
      </c>
      <c r="V176" s="126">
        <v>4420.0</v>
      </c>
      <c r="W176" s="118">
        <f t="shared" si="1"/>
        <v>8449</v>
      </c>
      <c r="X176" s="119">
        <f t="shared" si="2"/>
        <v>0.06048053024</v>
      </c>
      <c r="Y176" s="119">
        <f t="shared" si="3"/>
        <v>0.4163806368</v>
      </c>
      <c r="Z176" s="119">
        <f t="shared" si="4"/>
        <v>0.523138833</v>
      </c>
      <c r="AA176" s="100">
        <f t="shared" si="5"/>
        <v>-0.7463390419</v>
      </c>
    </row>
    <row r="177">
      <c r="A177" s="86">
        <v>15.0</v>
      </c>
      <c r="B177" s="86">
        <v>5.0</v>
      </c>
      <c r="C177" s="86">
        <v>19.0</v>
      </c>
      <c r="D177" s="86" t="s">
        <v>68</v>
      </c>
      <c r="E177" s="161">
        <v>9701.260007</v>
      </c>
      <c r="G177" s="120">
        <v>5.0</v>
      </c>
      <c r="H177" s="142">
        <v>4.0</v>
      </c>
      <c r="I177" s="142">
        <v>14.0</v>
      </c>
      <c r="J177" s="121" t="s">
        <v>68</v>
      </c>
      <c r="K177" s="173">
        <v>147.2978345</v>
      </c>
      <c r="M177" s="178">
        <v>15.0</v>
      </c>
      <c r="N177" s="86">
        <v>5.0</v>
      </c>
      <c r="O177" s="86">
        <v>19.0</v>
      </c>
      <c r="P177" s="86" t="s">
        <v>68</v>
      </c>
      <c r="Q177" s="163">
        <v>1.0</v>
      </c>
      <c r="R177" s="164">
        <v>0.0</v>
      </c>
      <c r="S177" s="161">
        <v>0.0</v>
      </c>
      <c r="T177" s="124">
        <v>2047.0</v>
      </c>
      <c r="U177" s="125">
        <v>2911.0</v>
      </c>
      <c r="V177" s="126">
        <v>3581.0</v>
      </c>
      <c r="W177" s="118">
        <f t="shared" si="1"/>
        <v>8539</v>
      </c>
      <c r="X177" s="119">
        <f t="shared" si="2"/>
        <v>0.239723621</v>
      </c>
      <c r="Y177" s="119">
        <f t="shared" si="3"/>
        <v>0.3409064293</v>
      </c>
      <c r="Z177" s="119">
        <f t="shared" si="4"/>
        <v>0.4193699496</v>
      </c>
      <c r="AA177" s="100">
        <f t="shared" si="5"/>
        <v>-0.1742638161</v>
      </c>
    </row>
    <row r="178">
      <c r="A178" s="86">
        <v>16.0</v>
      </c>
      <c r="B178" s="86">
        <v>5.0</v>
      </c>
      <c r="C178" s="86">
        <v>19.0</v>
      </c>
      <c r="D178" s="86" t="s">
        <v>68</v>
      </c>
      <c r="E178" s="161">
        <v>16521.77731</v>
      </c>
      <c r="G178" s="120">
        <v>7.0</v>
      </c>
      <c r="H178" s="142">
        <v>4.0</v>
      </c>
      <c r="I178" s="142">
        <v>14.0</v>
      </c>
      <c r="J178" s="121" t="s">
        <v>68</v>
      </c>
      <c r="K178" s="173" t="s">
        <v>69</v>
      </c>
      <c r="M178" s="178">
        <v>16.0</v>
      </c>
      <c r="N178" s="86">
        <v>5.0</v>
      </c>
      <c r="O178" s="86">
        <v>19.0</v>
      </c>
      <c r="P178" s="86" t="s">
        <v>68</v>
      </c>
      <c r="Q178" s="163">
        <v>1.0</v>
      </c>
      <c r="R178" s="164">
        <v>0.0</v>
      </c>
      <c r="S178" s="161">
        <v>0.0</v>
      </c>
      <c r="T178" s="124">
        <v>3332.0</v>
      </c>
      <c r="U178" s="125">
        <v>1140.0</v>
      </c>
      <c r="V178" s="126">
        <v>3702.0</v>
      </c>
      <c r="W178" s="118">
        <f t="shared" si="1"/>
        <v>8174</v>
      </c>
      <c r="X178" s="119">
        <f t="shared" si="2"/>
        <v>0.4076339613</v>
      </c>
      <c r="Y178" s="119">
        <f t="shared" si="3"/>
        <v>0.1394666014</v>
      </c>
      <c r="Z178" s="119">
        <f t="shared" si="4"/>
        <v>0.4528994372</v>
      </c>
      <c r="AA178" s="100">
        <f t="shared" si="5"/>
        <v>0.4901610018</v>
      </c>
    </row>
    <row r="179">
      <c r="A179" s="86">
        <v>17.0</v>
      </c>
      <c r="B179" s="86">
        <v>5.0</v>
      </c>
      <c r="C179" s="86">
        <v>19.0</v>
      </c>
      <c r="D179" s="86" t="s">
        <v>68</v>
      </c>
      <c r="E179" s="161">
        <v>18915.7099</v>
      </c>
      <c r="G179" s="162">
        <v>8.0</v>
      </c>
      <c r="H179" s="85">
        <v>4.0</v>
      </c>
      <c r="I179" s="85">
        <v>14.0</v>
      </c>
      <c r="J179" s="86" t="s">
        <v>68</v>
      </c>
      <c r="K179" s="161">
        <v>99.8754542</v>
      </c>
      <c r="M179" s="178">
        <v>17.0</v>
      </c>
      <c r="N179" s="86">
        <v>5.0</v>
      </c>
      <c r="O179" s="86">
        <v>19.0</v>
      </c>
      <c r="P179" s="86" t="s">
        <v>68</v>
      </c>
      <c r="Q179" s="163">
        <v>1.0</v>
      </c>
      <c r="R179" s="164">
        <v>0.0</v>
      </c>
      <c r="S179" s="161">
        <v>0.0</v>
      </c>
      <c r="T179" s="124">
        <v>3177.0</v>
      </c>
      <c r="U179" s="125">
        <v>2188.0</v>
      </c>
      <c r="V179" s="126">
        <v>2802.0</v>
      </c>
      <c r="W179" s="118">
        <f t="shared" si="1"/>
        <v>8167</v>
      </c>
      <c r="X179" s="119">
        <f t="shared" si="2"/>
        <v>0.3890045304</v>
      </c>
      <c r="Y179" s="119">
        <f t="shared" si="3"/>
        <v>0.2679074323</v>
      </c>
      <c r="Z179" s="119">
        <f t="shared" si="4"/>
        <v>0.3430880372</v>
      </c>
      <c r="AA179" s="100">
        <f t="shared" si="5"/>
        <v>0.1843429637</v>
      </c>
    </row>
    <row r="180">
      <c r="A180" s="86">
        <v>18.0</v>
      </c>
      <c r="B180" s="86">
        <v>5.0</v>
      </c>
      <c r="C180" s="86">
        <v>19.0</v>
      </c>
      <c r="D180" s="86" t="s">
        <v>68</v>
      </c>
      <c r="E180" s="161">
        <v>4449.823584</v>
      </c>
      <c r="G180" s="120">
        <v>9.0</v>
      </c>
      <c r="H180" s="142">
        <v>4.0</v>
      </c>
      <c r="I180" s="142">
        <v>14.0</v>
      </c>
      <c r="J180" s="121" t="s">
        <v>68</v>
      </c>
      <c r="K180" s="173" t="s">
        <v>69</v>
      </c>
      <c r="M180" s="178">
        <v>18.0</v>
      </c>
      <c r="N180" s="86">
        <v>5.0</v>
      </c>
      <c r="O180" s="86">
        <v>19.0</v>
      </c>
      <c r="P180" s="86" t="s">
        <v>68</v>
      </c>
      <c r="Q180" s="163">
        <v>0.0</v>
      </c>
      <c r="R180" s="164">
        <v>1.0</v>
      </c>
      <c r="S180" s="161">
        <v>0.0</v>
      </c>
      <c r="T180" s="124">
        <v>8574.0</v>
      </c>
      <c r="U180" s="125">
        <v>0.0</v>
      </c>
      <c r="V180" s="126">
        <v>65.0</v>
      </c>
      <c r="W180" s="118">
        <f t="shared" si="1"/>
        <v>8639</v>
      </c>
      <c r="X180" s="119">
        <f t="shared" si="2"/>
        <v>0.992475981</v>
      </c>
      <c r="Y180" s="119">
        <f t="shared" si="3"/>
        <v>0</v>
      </c>
      <c r="Z180" s="119">
        <f t="shared" si="4"/>
        <v>0.007524018984</v>
      </c>
      <c r="AA180" s="100">
        <f t="shared" si="5"/>
        <v>1</v>
      </c>
    </row>
    <row r="181">
      <c r="A181" s="86">
        <v>19.0</v>
      </c>
      <c r="B181" s="86">
        <v>5.0</v>
      </c>
      <c r="C181" s="86">
        <v>19.0</v>
      </c>
      <c r="D181" s="86" t="s">
        <v>68</v>
      </c>
      <c r="E181" s="161">
        <v>10264.68502</v>
      </c>
      <c r="G181" s="120">
        <v>10.0</v>
      </c>
      <c r="H181" s="142">
        <v>4.0</v>
      </c>
      <c r="I181" s="142">
        <v>14.0</v>
      </c>
      <c r="J181" s="121" t="s">
        <v>68</v>
      </c>
      <c r="K181" s="173" t="s">
        <v>69</v>
      </c>
      <c r="M181" s="178">
        <v>19.0</v>
      </c>
      <c r="N181" s="86">
        <v>5.0</v>
      </c>
      <c r="O181" s="86">
        <v>19.0</v>
      </c>
      <c r="P181" s="86" t="s">
        <v>68</v>
      </c>
      <c r="Q181" s="163">
        <v>0.0</v>
      </c>
      <c r="R181" s="164">
        <v>1.0</v>
      </c>
      <c r="S181" s="161">
        <v>0.0</v>
      </c>
      <c r="T181" s="124">
        <v>4810.0</v>
      </c>
      <c r="U181" s="125">
        <v>0.0</v>
      </c>
      <c r="V181" s="126">
        <v>3808.0</v>
      </c>
      <c r="W181" s="118">
        <f t="shared" si="1"/>
        <v>8618</v>
      </c>
      <c r="X181" s="119">
        <f t="shared" si="2"/>
        <v>0.5581341379</v>
      </c>
      <c r="Y181" s="119">
        <f t="shared" si="3"/>
        <v>0</v>
      </c>
      <c r="Z181" s="119">
        <f t="shared" si="4"/>
        <v>0.4418658621</v>
      </c>
      <c r="AA181" s="100">
        <f t="shared" si="5"/>
        <v>1</v>
      </c>
    </row>
    <row r="182">
      <c r="A182" s="86">
        <v>20.0</v>
      </c>
      <c r="B182" s="86">
        <v>5.0</v>
      </c>
      <c r="C182" s="86">
        <v>19.0</v>
      </c>
      <c r="D182" s="86" t="s">
        <v>68</v>
      </c>
      <c r="E182" s="161">
        <v>15367.09642</v>
      </c>
      <c r="G182" s="120">
        <v>11.0</v>
      </c>
      <c r="H182" s="142">
        <v>4.0</v>
      </c>
      <c r="I182" s="142">
        <v>18.0</v>
      </c>
      <c r="J182" s="121" t="s">
        <v>68</v>
      </c>
      <c r="K182" s="173" t="s">
        <v>69</v>
      </c>
      <c r="M182" s="178">
        <v>20.0</v>
      </c>
      <c r="N182" s="86">
        <v>5.0</v>
      </c>
      <c r="O182" s="86">
        <v>19.0</v>
      </c>
      <c r="P182" s="86" t="s">
        <v>68</v>
      </c>
      <c r="Q182" s="163">
        <v>1.0</v>
      </c>
      <c r="R182" s="164">
        <v>0.0</v>
      </c>
      <c r="S182" s="161">
        <v>0.0</v>
      </c>
      <c r="T182" s="124">
        <v>421.0</v>
      </c>
      <c r="U182" s="125">
        <v>5467.0</v>
      </c>
      <c r="V182" s="126">
        <v>1999.0</v>
      </c>
      <c r="W182" s="118">
        <f t="shared" si="1"/>
        <v>7887</v>
      </c>
      <c r="X182" s="119">
        <f t="shared" si="2"/>
        <v>0.05337897807</v>
      </c>
      <c r="Y182" s="119">
        <f t="shared" si="3"/>
        <v>0.6931659693</v>
      </c>
      <c r="Z182" s="119">
        <f t="shared" si="4"/>
        <v>0.2534550526</v>
      </c>
      <c r="AA182" s="100">
        <f t="shared" si="5"/>
        <v>-0.8569972826</v>
      </c>
    </row>
    <row r="183">
      <c r="A183" s="86">
        <v>21.0</v>
      </c>
      <c r="B183" s="86">
        <v>5.0</v>
      </c>
      <c r="C183" s="86">
        <v>19.0</v>
      </c>
      <c r="D183" s="86" t="s">
        <v>68</v>
      </c>
      <c r="E183" s="161">
        <v>13892.3579</v>
      </c>
      <c r="G183" s="120">
        <v>12.0</v>
      </c>
      <c r="H183" s="142">
        <v>4.0</v>
      </c>
      <c r="I183" s="142">
        <v>22.0</v>
      </c>
      <c r="J183" s="121" t="s">
        <v>68</v>
      </c>
      <c r="K183" s="173" t="s">
        <v>69</v>
      </c>
      <c r="M183" s="178">
        <v>21.0</v>
      </c>
      <c r="N183" s="86">
        <v>5.0</v>
      </c>
      <c r="O183" s="86">
        <v>19.0</v>
      </c>
      <c r="P183" s="86" t="s">
        <v>68</v>
      </c>
      <c r="Q183" s="163">
        <v>0.0</v>
      </c>
      <c r="R183" s="164">
        <v>1.0</v>
      </c>
      <c r="S183" s="161">
        <v>0.0</v>
      </c>
      <c r="T183" s="124">
        <v>8366.0</v>
      </c>
      <c r="U183" s="125">
        <v>0.0</v>
      </c>
      <c r="V183" s="126">
        <v>140.0</v>
      </c>
      <c r="W183" s="118">
        <f t="shared" si="1"/>
        <v>8506</v>
      </c>
      <c r="X183" s="119">
        <f t="shared" si="2"/>
        <v>0.9835410299</v>
      </c>
      <c r="Y183" s="119">
        <f t="shared" si="3"/>
        <v>0</v>
      </c>
      <c r="Z183" s="119">
        <f t="shared" si="4"/>
        <v>0.01645897014</v>
      </c>
      <c r="AA183" s="100">
        <f t="shared" si="5"/>
        <v>1</v>
      </c>
    </row>
    <row r="184">
      <c r="A184" s="86">
        <v>22.0</v>
      </c>
      <c r="B184" s="86">
        <v>5.0</v>
      </c>
      <c r="C184" s="86">
        <v>19.0</v>
      </c>
      <c r="D184" s="86" t="s">
        <v>68</v>
      </c>
      <c r="E184" s="161">
        <v>13989.90404</v>
      </c>
      <c r="G184" s="175">
        <v>1.0</v>
      </c>
      <c r="H184" s="170">
        <v>5.0</v>
      </c>
      <c r="I184" s="170">
        <v>11.0</v>
      </c>
      <c r="J184" s="170" t="s">
        <v>68</v>
      </c>
      <c r="K184" s="171">
        <v>130.0197198</v>
      </c>
      <c r="M184" s="178">
        <v>22.0</v>
      </c>
      <c r="N184" s="86">
        <v>5.0</v>
      </c>
      <c r="O184" s="86">
        <v>19.0</v>
      </c>
      <c r="P184" s="86" t="s">
        <v>68</v>
      </c>
      <c r="Q184" s="163">
        <v>1.0</v>
      </c>
      <c r="R184" s="164">
        <v>0.0</v>
      </c>
      <c r="S184" s="161">
        <v>0.0</v>
      </c>
      <c r="T184" s="124">
        <v>1000.0</v>
      </c>
      <c r="U184" s="125">
        <v>4633.0</v>
      </c>
      <c r="V184" s="126">
        <v>3916.0</v>
      </c>
      <c r="W184" s="118">
        <f t="shared" si="1"/>
        <v>9549</v>
      </c>
      <c r="X184" s="119">
        <f t="shared" si="2"/>
        <v>0.1047230076</v>
      </c>
      <c r="Y184" s="119">
        <f t="shared" si="3"/>
        <v>0.4851816944</v>
      </c>
      <c r="Z184" s="119">
        <f t="shared" si="4"/>
        <v>0.4100952979</v>
      </c>
      <c r="AA184" s="100">
        <f t="shared" si="5"/>
        <v>-0.6449494053</v>
      </c>
    </row>
    <row r="185">
      <c r="A185" s="86">
        <v>23.0</v>
      </c>
      <c r="B185" s="86">
        <v>5.0</v>
      </c>
      <c r="C185" s="86">
        <v>25.0</v>
      </c>
      <c r="D185" s="86" t="s">
        <v>68</v>
      </c>
      <c r="E185" s="161">
        <v>15093.42336</v>
      </c>
      <c r="G185" s="180">
        <v>3.0</v>
      </c>
      <c r="H185" s="121">
        <v>5.0</v>
      </c>
      <c r="I185" s="121">
        <v>17.0</v>
      </c>
      <c r="J185" s="121" t="s">
        <v>68</v>
      </c>
      <c r="K185" s="181" t="s">
        <v>92</v>
      </c>
      <c r="M185" s="178">
        <v>23.0</v>
      </c>
      <c r="N185" s="86">
        <v>5.0</v>
      </c>
      <c r="O185" s="86">
        <v>25.0</v>
      </c>
      <c r="P185" s="86" t="s">
        <v>68</v>
      </c>
      <c r="Q185" s="163">
        <v>1.0</v>
      </c>
      <c r="R185" s="164">
        <v>0.0</v>
      </c>
      <c r="S185" s="161">
        <v>0.0</v>
      </c>
      <c r="T185" s="124">
        <v>4143.0</v>
      </c>
      <c r="U185" s="125">
        <v>596.0</v>
      </c>
      <c r="V185" s="126">
        <v>3973.0</v>
      </c>
      <c r="W185" s="118">
        <f t="shared" si="1"/>
        <v>8712</v>
      </c>
      <c r="X185" s="119">
        <f t="shared" si="2"/>
        <v>0.4755509642</v>
      </c>
      <c r="Y185" s="119">
        <f t="shared" si="3"/>
        <v>0.06841138659</v>
      </c>
      <c r="Z185" s="119">
        <f t="shared" si="4"/>
        <v>0.4560376492</v>
      </c>
      <c r="AA185" s="100">
        <f t="shared" si="5"/>
        <v>0.7484701414</v>
      </c>
    </row>
    <row r="186">
      <c r="A186" s="86">
        <v>24.0</v>
      </c>
      <c r="B186" s="86">
        <v>5.0</v>
      </c>
      <c r="C186" s="86">
        <v>25.0</v>
      </c>
      <c r="D186" s="86" t="s">
        <v>68</v>
      </c>
      <c r="E186" s="161">
        <v>15373.44041</v>
      </c>
      <c r="G186" s="178">
        <v>4.0</v>
      </c>
      <c r="H186" s="86">
        <v>5.0</v>
      </c>
      <c r="I186" s="86">
        <v>17.0</v>
      </c>
      <c r="J186" s="86" t="s">
        <v>68</v>
      </c>
      <c r="K186" s="161">
        <v>207.0598864</v>
      </c>
      <c r="M186" s="178">
        <v>24.0</v>
      </c>
      <c r="N186" s="86">
        <v>5.0</v>
      </c>
      <c r="O186" s="86">
        <v>25.0</v>
      </c>
      <c r="P186" s="86" t="s">
        <v>68</v>
      </c>
      <c r="Q186" s="163">
        <v>1.0</v>
      </c>
      <c r="R186" s="164">
        <v>0.0</v>
      </c>
      <c r="S186" s="161">
        <v>0.0</v>
      </c>
      <c r="T186" s="124">
        <v>1206.0</v>
      </c>
      <c r="U186" s="125">
        <v>5132.0</v>
      </c>
      <c r="V186" s="126">
        <v>2045.0</v>
      </c>
      <c r="W186" s="118">
        <f t="shared" si="1"/>
        <v>8383</v>
      </c>
      <c r="X186" s="119">
        <f t="shared" si="2"/>
        <v>0.143862579</v>
      </c>
      <c r="Y186" s="119">
        <f t="shared" si="3"/>
        <v>0.6121913396</v>
      </c>
      <c r="Z186" s="119">
        <f t="shared" si="4"/>
        <v>0.2439460814</v>
      </c>
      <c r="AA186" s="100">
        <f t="shared" si="5"/>
        <v>-0.6194383086</v>
      </c>
    </row>
    <row r="187">
      <c r="A187" s="86">
        <v>25.0</v>
      </c>
      <c r="B187" s="86">
        <v>5.0</v>
      </c>
      <c r="C187" s="86">
        <v>25.0</v>
      </c>
      <c r="D187" s="86" t="s">
        <v>68</v>
      </c>
      <c r="E187" s="161">
        <v>9176.245415</v>
      </c>
      <c r="G187" s="180">
        <v>5.0</v>
      </c>
      <c r="H187" s="121">
        <v>5.0</v>
      </c>
      <c r="I187" s="121">
        <v>17.0</v>
      </c>
      <c r="J187" s="121" t="s">
        <v>68</v>
      </c>
      <c r="K187" s="173">
        <v>158.612753</v>
      </c>
      <c r="M187" s="178">
        <v>25.0</v>
      </c>
      <c r="N187" s="86">
        <v>5.0</v>
      </c>
      <c r="O187" s="86">
        <v>25.0</v>
      </c>
      <c r="P187" s="86" t="s">
        <v>68</v>
      </c>
      <c r="Q187" s="163">
        <v>0.0</v>
      </c>
      <c r="R187" s="164">
        <v>1.0</v>
      </c>
      <c r="S187" s="161">
        <v>0.0</v>
      </c>
      <c r="T187" s="124">
        <v>3421.0</v>
      </c>
      <c r="U187" s="125">
        <v>0.0</v>
      </c>
      <c r="V187" s="126">
        <v>5328.0</v>
      </c>
      <c r="W187" s="118">
        <f t="shared" si="1"/>
        <v>8749</v>
      </c>
      <c r="X187" s="119">
        <f t="shared" si="2"/>
        <v>0.3910161161</v>
      </c>
      <c r="Y187" s="119">
        <f t="shared" si="3"/>
        <v>0</v>
      </c>
      <c r="Z187" s="119">
        <f t="shared" si="4"/>
        <v>0.6089838839</v>
      </c>
      <c r="AA187" s="100">
        <f t="shared" si="5"/>
        <v>1</v>
      </c>
    </row>
    <row r="188">
      <c r="A188" s="86">
        <v>26.0</v>
      </c>
      <c r="B188" s="86">
        <v>5.0</v>
      </c>
      <c r="C188" s="86">
        <v>25.0</v>
      </c>
      <c r="D188" s="86" t="s">
        <v>68</v>
      </c>
      <c r="E188" s="161">
        <v>16429.31502</v>
      </c>
      <c r="G188" s="180">
        <v>6.0</v>
      </c>
      <c r="H188" s="121">
        <v>5.0</v>
      </c>
      <c r="I188" s="121">
        <v>17.0</v>
      </c>
      <c r="J188" s="121" t="s">
        <v>68</v>
      </c>
      <c r="K188" s="173">
        <v>168.8313326</v>
      </c>
      <c r="M188" s="178">
        <v>26.0</v>
      </c>
      <c r="N188" s="86">
        <v>5.0</v>
      </c>
      <c r="O188" s="86">
        <v>25.0</v>
      </c>
      <c r="P188" s="86" t="s">
        <v>68</v>
      </c>
      <c r="Q188" s="163">
        <v>1.0</v>
      </c>
      <c r="R188" s="164">
        <v>0.0</v>
      </c>
      <c r="S188" s="161">
        <v>0.0</v>
      </c>
      <c r="T188" s="124">
        <v>3140.0</v>
      </c>
      <c r="U188" s="125">
        <v>1394.0</v>
      </c>
      <c r="V188" s="126">
        <v>4243.0</v>
      </c>
      <c r="W188" s="118">
        <f t="shared" si="1"/>
        <v>8777</v>
      </c>
      <c r="X188" s="119">
        <f t="shared" si="2"/>
        <v>0.3577532186</v>
      </c>
      <c r="Y188" s="119">
        <f t="shared" si="3"/>
        <v>0.1588241996</v>
      </c>
      <c r="Z188" s="119">
        <f t="shared" si="4"/>
        <v>0.4834225817</v>
      </c>
      <c r="AA188" s="100">
        <f t="shared" si="5"/>
        <v>0.3850904279</v>
      </c>
    </row>
    <row r="189">
      <c r="A189" s="86">
        <v>27.0</v>
      </c>
      <c r="B189" s="86">
        <v>5.0</v>
      </c>
      <c r="C189" s="86">
        <v>25.0</v>
      </c>
      <c r="D189" s="86" t="s">
        <v>68</v>
      </c>
      <c r="E189" s="161">
        <v>5858.532445</v>
      </c>
      <c r="G189" s="178">
        <v>7.0</v>
      </c>
      <c r="H189" s="86">
        <v>5.0</v>
      </c>
      <c r="I189" s="86">
        <v>17.0</v>
      </c>
      <c r="J189" s="86" t="s">
        <v>68</v>
      </c>
      <c r="K189" s="161">
        <v>207.5891915</v>
      </c>
      <c r="M189" s="178">
        <v>27.0</v>
      </c>
      <c r="N189" s="86">
        <v>5.0</v>
      </c>
      <c r="O189" s="86">
        <v>25.0</v>
      </c>
      <c r="P189" s="86" t="s">
        <v>68</v>
      </c>
      <c r="Q189" s="163">
        <v>1.0</v>
      </c>
      <c r="R189" s="164">
        <v>0.0</v>
      </c>
      <c r="S189" s="161">
        <v>0.0</v>
      </c>
      <c r="T189" s="124">
        <v>1794.0</v>
      </c>
      <c r="U189" s="125">
        <v>109.0</v>
      </c>
      <c r="V189" s="126">
        <v>6895.0</v>
      </c>
      <c r="W189" s="118">
        <f t="shared" si="1"/>
        <v>8798</v>
      </c>
      <c r="X189" s="119">
        <f t="shared" si="2"/>
        <v>0.2039099795</v>
      </c>
      <c r="Y189" s="119">
        <f t="shared" si="3"/>
        <v>0.01238917936</v>
      </c>
      <c r="Z189" s="119">
        <f t="shared" si="4"/>
        <v>0.7837008411</v>
      </c>
      <c r="AA189" s="100">
        <f t="shared" si="5"/>
        <v>0.8854440357</v>
      </c>
    </row>
    <row r="190">
      <c r="A190" s="86">
        <v>28.0</v>
      </c>
      <c r="B190" s="86">
        <v>5.0</v>
      </c>
      <c r="C190" s="86">
        <v>25.0</v>
      </c>
      <c r="D190" s="86" t="s">
        <v>68</v>
      </c>
      <c r="E190" s="161">
        <v>6603.423044</v>
      </c>
      <c r="G190" s="178">
        <v>8.0</v>
      </c>
      <c r="H190" s="86">
        <v>5.0</v>
      </c>
      <c r="I190" s="86">
        <v>17.0</v>
      </c>
      <c r="J190" s="86" t="s">
        <v>68</v>
      </c>
      <c r="K190" s="161">
        <v>209.159299</v>
      </c>
      <c r="M190" s="178">
        <v>28.0</v>
      </c>
      <c r="N190" s="86">
        <v>5.0</v>
      </c>
      <c r="O190" s="86">
        <v>25.0</v>
      </c>
      <c r="P190" s="86" t="s">
        <v>68</v>
      </c>
      <c r="Q190" s="163">
        <v>0.0</v>
      </c>
      <c r="R190" s="164">
        <v>1.0</v>
      </c>
      <c r="S190" s="161">
        <v>0.0</v>
      </c>
      <c r="T190" s="124">
        <v>8659.0</v>
      </c>
      <c r="U190" s="125">
        <v>0.0</v>
      </c>
      <c r="V190" s="126">
        <v>140.0</v>
      </c>
      <c r="W190" s="118">
        <f t="shared" si="1"/>
        <v>8799</v>
      </c>
      <c r="X190" s="119">
        <f t="shared" si="2"/>
        <v>0.984089101</v>
      </c>
      <c r="Y190" s="119">
        <f t="shared" si="3"/>
        <v>0</v>
      </c>
      <c r="Z190" s="119">
        <f t="shared" si="4"/>
        <v>0.01591089897</v>
      </c>
      <c r="AA190" s="100">
        <f t="shared" si="5"/>
        <v>1</v>
      </c>
    </row>
    <row r="191">
      <c r="A191" s="86">
        <v>29.0</v>
      </c>
      <c r="B191" s="86">
        <v>5.0</v>
      </c>
      <c r="C191" s="86">
        <v>25.0</v>
      </c>
      <c r="D191" s="86" t="s">
        <v>68</v>
      </c>
      <c r="E191" s="161">
        <v>11284.09775</v>
      </c>
      <c r="G191" s="178">
        <v>9.0</v>
      </c>
      <c r="H191" s="86">
        <v>5.0</v>
      </c>
      <c r="I191" s="86">
        <v>19.0</v>
      </c>
      <c r="J191" s="86" t="s">
        <v>68</v>
      </c>
      <c r="K191" s="161">
        <v>180.0588231</v>
      </c>
      <c r="M191" s="178">
        <v>29.0</v>
      </c>
      <c r="N191" s="86">
        <v>5.0</v>
      </c>
      <c r="O191" s="86">
        <v>25.0</v>
      </c>
      <c r="P191" s="86" t="s">
        <v>68</v>
      </c>
      <c r="Q191" s="163">
        <v>1.0</v>
      </c>
      <c r="R191" s="164">
        <v>0.0</v>
      </c>
      <c r="S191" s="161">
        <v>0.0</v>
      </c>
      <c r="T191" s="124">
        <v>1484.0</v>
      </c>
      <c r="U191" s="125">
        <v>2466.0</v>
      </c>
      <c r="V191" s="126">
        <v>4805.0</v>
      </c>
      <c r="W191" s="118">
        <f t="shared" si="1"/>
        <v>8755</v>
      </c>
      <c r="X191" s="119">
        <f t="shared" si="2"/>
        <v>0.1695031411</v>
      </c>
      <c r="Y191" s="119">
        <f t="shared" si="3"/>
        <v>0.2816676185</v>
      </c>
      <c r="Z191" s="119">
        <f t="shared" si="4"/>
        <v>0.5488292404</v>
      </c>
      <c r="AA191" s="100">
        <f t="shared" si="5"/>
        <v>-0.2486075949</v>
      </c>
    </row>
    <row r="192">
      <c r="A192" s="86">
        <v>30.0</v>
      </c>
      <c r="B192" s="86">
        <v>5.0</v>
      </c>
      <c r="C192" s="86">
        <v>25.0</v>
      </c>
      <c r="D192" s="86" t="s">
        <v>68</v>
      </c>
      <c r="E192" s="161">
        <v>37303.97673</v>
      </c>
      <c r="G192" s="180">
        <v>10.0</v>
      </c>
      <c r="H192" s="121">
        <v>5.0</v>
      </c>
      <c r="I192" s="121">
        <v>19.0</v>
      </c>
      <c r="J192" s="121" t="s">
        <v>68</v>
      </c>
      <c r="K192" s="181" t="s">
        <v>69</v>
      </c>
      <c r="M192" s="178">
        <v>30.0</v>
      </c>
      <c r="N192" s="86">
        <v>5.0</v>
      </c>
      <c r="O192" s="86">
        <v>25.0</v>
      </c>
      <c r="P192" s="86" t="s">
        <v>68</v>
      </c>
      <c r="Q192" s="163">
        <v>0.0</v>
      </c>
      <c r="R192" s="164">
        <v>0.0</v>
      </c>
      <c r="S192" s="161">
        <v>1.0</v>
      </c>
      <c r="T192" s="124">
        <v>8759.0</v>
      </c>
      <c r="U192" s="125">
        <v>0.0</v>
      </c>
      <c r="V192" s="126">
        <v>0.0</v>
      </c>
      <c r="W192" s="118">
        <f t="shared" si="1"/>
        <v>8759</v>
      </c>
      <c r="X192" s="119">
        <f t="shared" si="2"/>
        <v>1</v>
      </c>
      <c r="Y192" s="119">
        <f t="shared" si="3"/>
        <v>0</v>
      </c>
      <c r="Z192" s="119">
        <f t="shared" si="4"/>
        <v>0</v>
      </c>
      <c r="AA192" s="100">
        <f t="shared" si="5"/>
        <v>1</v>
      </c>
    </row>
    <row r="193">
      <c r="A193" s="86">
        <v>31.0</v>
      </c>
      <c r="B193" s="86">
        <v>5.0</v>
      </c>
      <c r="C193" s="86">
        <v>28.0</v>
      </c>
      <c r="D193" s="86" t="s">
        <v>68</v>
      </c>
      <c r="E193" s="161">
        <v>11537.52828</v>
      </c>
      <c r="G193" s="180">
        <v>11.0</v>
      </c>
      <c r="H193" s="121">
        <v>5.0</v>
      </c>
      <c r="I193" s="121">
        <v>19.0</v>
      </c>
      <c r="J193" s="121" t="s">
        <v>68</v>
      </c>
      <c r="K193" s="173">
        <v>192.1820433</v>
      </c>
      <c r="M193" s="178">
        <v>31.0</v>
      </c>
      <c r="N193" s="86">
        <v>5.0</v>
      </c>
      <c r="O193" s="86">
        <v>28.0</v>
      </c>
      <c r="P193" s="86" t="s">
        <v>68</v>
      </c>
      <c r="Q193" s="163">
        <v>1.0</v>
      </c>
      <c r="R193" s="164">
        <v>0.0</v>
      </c>
      <c r="S193" s="161">
        <v>0.0</v>
      </c>
      <c r="T193" s="124">
        <v>1056.0</v>
      </c>
      <c r="U193" s="125">
        <v>2930.0</v>
      </c>
      <c r="V193" s="126">
        <v>3796.0</v>
      </c>
      <c r="W193" s="118">
        <f t="shared" si="1"/>
        <v>7782</v>
      </c>
      <c r="X193" s="119">
        <f t="shared" si="2"/>
        <v>0.1356977641</v>
      </c>
      <c r="Y193" s="119">
        <f t="shared" si="3"/>
        <v>0.3765098946</v>
      </c>
      <c r="Z193" s="119">
        <f t="shared" si="4"/>
        <v>0.4877923413</v>
      </c>
      <c r="AA193" s="100">
        <f t="shared" si="5"/>
        <v>-0.4701455093</v>
      </c>
    </row>
    <row r="194">
      <c r="A194" s="90">
        <v>32.0</v>
      </c>
      <c r="B194" s="90">
        <v>5.0</v>
      </c>
      <c r="C194" s="90">
        <v>28.0</v>
      </c>
      <c r="D194" s="90" t="s">
        <v>68</v>
      </c>
      <c r="E194" s="182">
        <v>9267.586566</v>
      </c>
      <c r="G194" s="180">
        <v>12.0</v>
      </c>
      <c r="H194" s="121">
        <v>5.0</v>
      </c>
      <c r="I194" s="121">
        <v>19.0</v>
      </c>
      <c r="J194" s="121" t="s">
        <v>68</v>
      </c>
      <c r="K194" s="181" t="s">
        <v>69</v>
      </c>
      <c r="M194" s="183">
        <v>32.0</v>
      </c>
      <c r="N194" s="90">
        <v>5.0</v>
      </c>
      <c r="O194" s="90">
        <v>28.0</v>
      </c>
      <c r="P194" s="90" t="s">
        <v>68</v>
      </c>
      <c r="Q194" s="184">
        <v>0.0</v>
      </c>
      <c r="R194" s="185">
        <v>1.0</v>
      </c>
      <c r="S194" s="182">
        <v>0.0</v>
      </c>
      <c r="T194" s="156">
        <v>0.0</v>
      </c>
      <c r="U194" s="157">
        <v>4100.0</v>
      </c>
      <c r="V194" s="158">
        <v>4468.0</v>
      </c>
      <c r="W194" s="159">
        <f t="shared" si="1"/>
        <v>8568</v>
      </c>
      <c r="X194" s="160">
        <f t="shared" si="2"/>
        <v>0</v>
      </c>
      <c r="Y194" s="160">
        <f t="shared" si="3"/>
        <v>0.4785247432</v>
      </c>
      <c r="Z194" s="160">
        <f t="shared" si="4"/>
        <v>0.5214752568</v>
      </c>
      <c r="AA194" s="100">
        <f t="shared" si="5"/>
        <v>-1</v>
      </c>
    </row>
    <row r="195">
      <c r="A195" s="96">
        <v>1.0</v>
      </c>
      <c r="B195" s="96">
        <v>5.0</v>
      </c>
      <c r="C195" s="97">
        <v>24.0</v>
      </c>
      <c r="D195" s="96" t="s">
        <v>70</v>
      </c>
      <c r="E195" s="161">
        <v>524.5381881</v>
      </c>
      <c r="G195" s="180">
        <v>13.0</v>
      </c>
      <c r="H195" s="121">
        <v>5.0</v>
      </c>
      <c r="I195" s="121">
        <v>19.0</v>
      </c>
      <c r="J195" s="121" t="s">
        <v>68</v>
      </c>
      <c r="K195" s="173">
        <v>165.3909395</v>
      </c>
      <c r="M195" s="186">
        <v>1.0</v>
      </c>
      <c r="N195" s="96">
        <v>5.0</v>
      </c>
      <c r="O195" s="97">
        <v>24.0</v>
      </c>
      <c r="P195" s="96" t="s">
        <v>70</v>
      </c>
      <c r="Q195" s="163">
        <v>0.0</v>
      </c>
      <c r="R195" s="164">
        <v>1.0</v>
      </c>
      <c r="S195" s="161">
        <v>0.0</v>
      </c>
      <c r="T195" s="124">
        <v>5107.0</v>
      </c>
      <c r="U195" s="125">
        <v>0.0</v>
      </c>
      <c r="V195" s="126">
        <v>3685.0</v>
      </c>
      <c r="W195" s="118">
        <f t="shared" si="1"/>
        <v>8792</v>
      </c>
      <c r="X195" s="133">
        <f t="shared" si="2"/>
        <v>0.5808689718</v>
      </c>
      <c r="Y195" s="133">
        <f t="shared" si="3"/>
        <v>0</v>
      </c>
      <c r="Z195" s="133">
        <f t="shared" si="4"/>
        <v>0.4191310282</v>
      </c>
      <c r="AA195" s="100">
        <f t="shared" si="5"/>
        <v>1</v>
      </c>
    </row>
    <row r="196">
      <c r="A196" s="96">
        <v>2.0</v>
      </c>
      <c r="B196" s="96">
        <v>5.0</v>
      </c>
      <c r="C196" s="97">
        <v>24.0</v>
      </c>
      <c r="D196" s="96" t="s">
        <v>70</v>
      </c>
      <c r="E196" s="161">
        <v>9149.023363</v>
      </c>
      <c r="G196" s="178">
        <v>14.0</v>
      </c>
      <c r="H196" s="86">
        <v>5.0</v>
      </c>
      <c r="I196" s="86">
        <v>19.0</v>
      </c>
      <c r="J196" s="86" t="s">
        <v>68</v>
      </c>
      <c r="K196" s="161">
        <v>277.7782754</v>
      </c>
      <c r="M196" s="186">
        <v>2.0</v>
      </c>
      <c r="N196" s="96">
        <v>5.0</v>
      </c>
      <c r="O196" s="97">
        <v>24.0</v>
      </c>
      <c r="P196" s="96" t="s">
        <v>70</v>
      </c>
      <c r="Q196" s="163">
        <v>0.0</v>
      </c>
      <c r="R196" s="164">
        <v>1.0</v>
      </c>
      <c r="S196" s="161">
        <v>0.0</v>
      </c>
      <c r="T196" s="124">
        <v>4921.0</v>
      </c>
      <c r="U196" s="125">
        <v>0.0</v>
      </c>
      <c r="V196" s="126">
        <v>3792.0</v>
      </c>
      <c r="W196" s="118">
        <f t="shared" si="1"/>
        <v>8713</v>
      </c>
      <c r="X196" s="119">
        <f t="shared" si="2"/>
        <v>0.5647882474</v>
      </c>
      <c r="Y196" s="119">
        <f t="shared" si="3"/>
        <v>0</v>
      </c>
      <c r="Z196" s="119">
        <f t="shared" si="4"/>
        <v>0.4352117526</v>
      </c>
      <c r="AA196" s="100">
        <f t="shared" si="5"/>
        <v>1</v>
      </c>
    </row>
    <row r="197">
      <c r="A197" s="96">
        <v>3.0</v>
      </c>
      <c r="B197" s="96">
        <v>5.0</v>
      </c>
      <c r="C197" s="97">
        <v>24.0</v>
      </c>
      <c r="D197" s="96" t="s">
        <v>70</v>
      </c>
      <c r="E197" s="161">
        <v>11398.25095</v>
      </c>
      <c r="G197" s="178">
        <v>15.0</v>
      </c>
      <c r="H197" s="86">
        <v>5.0</v>
      </c>
      <c r="I197" s="86">
        <v>19.0</v>
      </c>
      <c r="J197" s="86" t="s">
        <v>68</v>
      </c>
      <c r="K197" s="161">
        <v>198.6133406</v>
      </c>
      <c r="M197" s="186">
        <v>3.0</v>
      </c>
      <c r="N197" s="96">
        <v>5.0</v>
      </c>
      <c r="O197" s="97">
        <v>24.0</v>
      </c>
      <c r="P197" s="96" t="s">
        <v>70</v>
      </c>
      <c r="Q197" s="163">
        <v>1.0</v>
      </c>
      <c r="R197" s="164">
        <v>0.0</v>
      </c>
      <c r="S197" s="161">
        <v>0.0</v>
      </c>
      <c r="T197" s="124">
        <v>2580.0</v>
      </c>
      <c r="U197" s="125">
        <v>654.0</v>
      </c>
      <c r="V197" s="126">
        <v>4740.0</v>
      </c>
      <c r="W197" s="118">
        <f t="shared" si="1"/>
        <v>7974</v>
      </c>
      <c r="X197" s="119">
        <f t="shared" si="2"/>
        <v>0.3235515425</v>
      </c>
      <c r="Y197" s="119">
        <f t="shared" si="3"/>
        <v>0.0820165538</v>
      </c>
      <c r="Z197" s="119">
        <f t="shared" si="4"/>
        <v>0.5944319037</v>
      </c>
      <c r="AA197" s="100">
        <f t="shared" si="5"/>
        <v>0.5955473098</v>
      </c>
    </row>
    <row r="198">
      <c r="A198" s="96">
        <v>4.0</v>
      </c>
      <c r="B198" s="96">
        <v>5.0</v>
      </c>
      <c r="C198" s="97">
        <v>24.0</v>
      </c>
      <c r="D198" s="96" t="s">
        <v>70</v>
      </c>
      <c r="E198" s="161">
        <v>9428.278838</v>
      </c>
      <c r="G198" s="178">
        <v>16.0</v>
      </c>
      <c r="H198" s="86">
        <v>5.0</v>
      </c>
      <c r="I198" s="86">
        <v>19.0</v>
      </c>
      <c r="J198" s="86" t="s">
        <v>68</v>
      </c>
      <c r="K198" s="161">
        <v>147.101645</v>
      </c>
      <c r="M198" s="186">
        <v>4.0</v>
      </c>
      <c r="N198" s="96">
        <v>5.0</v>
      </c>
      <c r="O198" s="97">
        <v>24.0</v>
      </c>
      <c r="P198" s="96" t="s">
        <v>70</v>
      </c>
      <c r="Q198" s="163">
        <v>0.0</v>
      </c>
      <c r="R198" s="164">
        <v>1.0</v>
      </c>
      <c r="S198" s="161">
        <v>0.0</v>
      </c>
      <c r="T198" s="124">
        <v>0.0</v>
      </c>
      <c r="U198" s="125">
        <v>5352.0</v>
      </c>
      <c r="V198" s="126">
        <v>3424.0</v>
      </c>
      <c r="W198" s="118">
        <f t="shared" si="1"/>
        <v>8776</v>
      </c>
      <c r="X198" s="119">
        <f t="shared" si="2"/>
        <v>0</v>
      </c>
      <c r="Y198" s="119">
        <f t="shared" si="3"/>
        <v>0.6098450319</v>
      </c>
      <c r="Z198" s="119">
        <f t="shared" si="4"/>
        <v>0.3901549681</v>
      </c>
      <c r="AA198" s="100">
        <f t="shared" si="5"/>
        <v>-1</v>
      </c>
    </row>
    <row r="199">
      <c r="A199" s="96">
        <v>5.0</v>
      </c>
      <c r="B199" s="96">
        <v>5.0</v>
      </c>
      <c r="C199" s="97">
        <v>24.0</v>
      </c>
      <c r="D199" s="96" t="s">
        <v>70</v>
      </c>
      <c r="E199" s="161">
        <v>16472.90014</v>
      </c>
      <c r="G199" s="178">
        <v>17.0</v>
      </c>
      <c r="H199" s="86">
        <v>5.0</v>
      </c>
      <c r="I199" s="86">
        <v>19.0</v>
      </c>
      <c r="J199" s="86" t="s">
        <v>68</v>
      </c>
      <c r="K199" s="161">
        <v>122.6719399</v>
      </c>
      <c r="M199" s="186">
        <v>5.0</v>
      </c>
      <c r="N199" s="96">
        <v>5.0</v>
      </c>
      <c r="O199" s="97">
        <v>24.0</v>
      </c>
      <c r="P199" s="96" t="s">
        <v>70</v>
      </c>
      <c r="Q199" s="163">
        <v>1.0</v>
      </c>
      <c r="R199" s="164">
        <v>0.0</v>
      </c>
      <c r="S199" s="161">
        <v>0.0</v>
      </c>
      <c r="T199" s="124">
        <v>3476.0</v>
      </c>
      <c r="U199" s="125">
        <v>1505.0</v>
      </c>
      <c r="V199" s="126">
        <v>4761.0</v>
      </c>
      <c r="W199" s="118">
        <f t="shared" si="1"/>
        <v>9742</v>
      </c>
      <c r="X199" s="119">
        <f t="shared" si="2"/>
        <v>0.3568055841</v>
      </c>
      <c r="Y199" s="119">
        <f t="shared" si="3"/>
        <v>0.1544857319</v>
      </c>
      <c r="Z199" s="119">
        <f t="shared" si="4"/>
        <v>0.488708684</v>
      </c>
      <c r="AA199" s="100">
        <f t="shared" si="5"/>
        <v>0.395703674</v>
      </c>
    </row>
    <row r="200">
      <c r="A200" s="96">
        <v>6.0</v>
      </c>
      <c r="B200" s="96">
        <v>5.0</v>
      </c>
      <c r="C200" s="97">
        <v>24.0</v>
      </c>
      <c r="D200" s="96" t="s">
        <v>70</v>
      </c>
      <c r="E200" s="161">
        <v>9324.458506</v>
      </c>
      <c r="G200" s="180">
        <v>18.0</v>
      </c>
      <c r="H200" s="121">
        <v>5.0</v>
      </c>
      <c r="I200" s="121">
        <v>19.0</v>
      </c>
      <c r="J200" s="121" t="s">
        <v>68</v>
      </c>
      <c r="K200" s="173">
        <v>147.3117322</v>
      </c>
      <c r="M200" s="186">
        <v>6.0</v>
      </c>
      <c r="N200" s="96">
        <v>5.0</v>
      </c>
      <c r="O200" s="97">
        <v>24.0</v>
      </c>
      <c r="P200" s="96" t="s">
        <v>70</v>
      </c>
      <c r="Q200" s="163">
        <v>0.0</v>
      </c>
      <c r="R200" s="164">
        <v>1.0</v>
      </c>
      <c r="S200" s="161">
        <v>0.0</v>
      </c>
      <c r="T200" s="124">
        <v>0.0</v>
      </c>
      <c r="U200" s="125">
        <v>6285.0</v>
      </c>
      <c r="V200" s="126">
        <v>3579.0</v>
      </c>
      <c r="W200" s="118">
        <f t="shared" si="1"/>
        <v>9864</v>
      </c>
      <c r="X200" s="119">
        <f t="shared" si="2"/>
        <v>0</v>
      </c>
      <c r="Y200" s="119">
        <f t="shared" si="3"/>
        <v>0.6371654501</v>
      </c>
      <c r="Z200" s="119">
        <f t="shared" si="4"/>
        <v>0.3628345499</v>
      </c>
      <c r="AA200" s="100">
        <f t="shared" si="5"/>
        <v>-1</v>
      </c>
    </row>
    <row r="201">
      <c r="A201" s="96">
        <v>7.0</v>
      </c>
      <c r="B201" s="96">
        <v>5.0</v>
      </c>
      <c r="C201" s="97">
        <v>24.0</v>
      </c>
      <c r="D201" s="96" t="s">
        <v>70</v>
      </c>
      <c r="E201" s="161">
        <v>15605.27803</v>
      </c>
      <c r="G201" s="180">
        <v>19.0</v>
      </c>
      <c r="H201" s="121">
        <v>5.0</v>
      </c>
      <c r="I201" s="121">
        <v>19.0</v>
      </c>
      <c r="J201" s="121" t="s">
        <v>68</v>
      </c>
      <c r="K201" s="173">
        <v>106.2627904</v>
      </c>
      <c r="M201" s="186">
        <v>7.0</v>
      </c>
      <c r="N201" s="96">
        <v>5.0</v>
      </c>
      <c r="O201" s="97">
        <v>24.0</v>
      </c>
      <c r="P201" s="96" t="s">
        <v>70</v>
      </c>
      <c r="Q201" s="163">
        <v>1.0</v>
      </c>
      <c r="R201" s="164">
        <v>0.0</v>
      </c>
      <c r="S201" s="161">
        <v>0.0</v>
      </c>
      <c r="T201" s="124">
        <v>848.0</v>
      </c>
      <c r="U201" s="125">
        <v>3356.0</v>
      </c>
      <c r="V201" s="126">
        <v>4821.0</v>
      </c>
      <c r="W201" s="118">
        <f t="shared" si="1"/>
        <v>9025</v>
      </c>
      <c r="X201" s="119">
        <f t="shared" si="2"/>
        <v>0.09396121884</v>
      </c>
      <c r="Y201" s="119">
        <f t="shared" si="3"/>
        <v>0.3718559557</v>
      </c>
      <c r="Z201" s="119">
        <f t="shared" si="4"/>
        <v>0.5341828255</v>
      </c>
      <c r="AA201" s="100">
        <f t="shared" si="5"/>
        <v>-0.5965746908</v>
      </c>
    </row>
    <row r="202">
      <c r="A202" s="96">
        <v>8.0</v>
      </c>
      <c r="B202" s="96">
        <v>5.0</v>
      </c>
      <c r="C202" s="97">
        <v>24.0</v>
      </c>
      <c r="D202" s="96" t="s">
        <v>70</v>
      </c>
      <c r="E202" s="161">
        <v>13919.69524</v>
      </c>
      <c r="G202" s="178">
        <v>20.0</v>
      </c>
      <c r="H202" s="86">
        <v>5.0</v>
      </c>
      <c r="I202" s="86">
        <v>19.0</v>
      </c>
      <c r="J202" s="86" t="s">
        <v>68</v>
      </c>
      <c r="K202" s="161">
        <v>53.53358594</v>
      </c>
      <c r="M202" s="186">
        <v>8.0</v>
      </c>
      <c r="N202" s="96">
        <v>5.0</v>
      </c>
      <c r="O202" s="97">
        <v>24.0</v>
      </c>
      <c r="P202" s="96" t="s">
        <v>70</v>
      </c>
      <c r="Q202" s="163">
        <v>0.0</v>
      </c>
      <c r="R202" s="164">
        <v>1.0</v>
      </c>
      <c r="S202" s="161">
        <v>0.0</v>
      </c>
      <c r="T202" s="124">
        <v>5270.0</v>
      </c>
      <c r="U202" s="125">
        <v>0.0</v>
      </c>
      <c r="V202" s="126">
        <v>4249.0</v>
      </c>
      <c r="W202" s="118">
        <f t="shared" si="1"/>
        <v>9519</v>
      </c>
      <c r="X202" s="119">
        <f t="shared" si="2"/>
        <v>0.5536295829</v>
      </c>
      <c r="Y202" s="119">
        <f t="shared" si="3"/>
        <v>0</v>
      </c>
      <c r="Z202" s="119">
        <f t="shared" si="4"/>
        <v>0.4463704171</v>
      </c>
      <c r="AA202" s="100">
        <f t="shared" si="5"/>
        <v>1</v>
      </c>
    </row>
    <row r="203">
      <c r="A203" s="96">
        <v>9.0</v>
      </c>
      <c r="B203" s="96">
        <v>5.0</v>
      </c>
      <c r="C203" s="97">
        <v>24.0</v>
      </c>
      <c r="D203" s="96" t="s">
        <v>70</v>
      </c>
      <c r="E203" s="161">
        <v>15068.08581</v>
      </c>
      <c r="G203" s="180">
        <v>21.0</v>
      </c>
      <c r="H203" s="121">
        <v>5.0</v>
      </c>
      <c r="I203" s="121">
        <v>19.0</v>
      </c>
      <c r="J203" s="121" t="s">
        <v>68</v>
      </c>
      <c r="K203" s="173">
        <v>50.38580826</v>
      </c>
      <c r="M203" s="186">
        <v>9.0</v>
      </c>
      <c r="N203" s="96">
        <v>5.0</v>
      </c>
      <c r="O203" s="97">
        <v>24.0</v>
      </c>
      <c r="P203" s="96" t="s">
        <v>70</v>
      </c>
      <c r="Q203" s="163">
        <v>1.0</v>
      </c>
      <c r="R203" s="164">
        <v>0.0</v>
      </c>
      <c r="S203" s="161">
        <v>0.0</v>
      </c>
      <c r="T203" s="124">
        <v>3977.0</v>
      </c>
      <c r="U203" s="125">
        <v>2181.0</v>
      </c>
      <c r="V203" s="126">
        <v>3674.0</v>
      </c>
      <c r="W203" s="118">
        <f t="shared" si="1"/>
        <v>9832</v>
      </c>
      <c r="X203" s="119">
        <f t="shared" si="2"/>
        <v>0.4044955248</v>
      </c>
      <c r="Y203" s="119">
        <f t="shared" si="3"/>
        <v>0.2218266884</v>
      </c>
      <c r="Z203" s="119">
        <f t="shared" si="4"/>
        <v>0.3736777868</v>
      </c>
      <c r="AA203" s="100">
        <f t="shared" si="5"/>
        <v>0.2916531341</v>
      </c>
    </row>
    <row r="204">
      <c r="A204" s="96">
        <v>10.0</v>
      </c>
      <c r="B204" s="96">
        <v>5.0</v>
      </c>
      <c r="C204" s="97">
        <v>24.0</v>
      </c>
      <c r="D204" s="96" t="s">
        <v>70</v>
      </c>
      <c r="E204" s="161">
        <v>16431.87222</v>
      </c>
      <c r="G204" s="178">
        <v>22.0</v>
      </c>
      <c r="H204" s="86">
        <v>5.0</v>
      </c>
      <c r="I204" s="86">
        <v>19.0</v>
      </c>
      <c r="J204" s="86" t="s">
        <v>68</v>
      </c>
      <c r="K204" s="161">
        <v>203.0970676</v>
      </c>
      <c r="M204" s="186">
        <v>10.0</v>
      </c>
      <c r="N204" s="96">
        <v>5.0</v>
      </c>
      <c r="O204" s="97">
        <v>24.0</v>
      </c>
      <c r="P204" s="96" t="s">
        <v>70</v>
      </c>
      <c r="Q204" s="163">
        <v>1.0</v>
      </c>
      <c r="R204" s="164">
        <v>0.0</v>
      </c>
      <c r="S204" s="161">
        <v>0.0</v>
      </c>
      <c r="T204" s="124">
        <v>320.0</v>
      </c>
      <c r="U204" s="125">
        <v>5704.0</v>
      </c>
      <c r="V204" s="126">
        <v>4042.0</v>
      </c>
      <c r="W204" s="118">
        <f t="shared" si="1"/>
        <v>10066</v>
      </c>
      <c r="X204" s="119">
        <f t="shared" si="2"/>
        <v>0.03179018478</v>
      </c>
      <c r="Y204" s="119">
        <f t="shared" si="3"/>
        <v>0.5666600437</v>
      </c>
      <c r="Z204" s="119">
        <f t="shared" si="4"/>
        <v>0.4015497715</v>
      </c>
      <c r="AA204" s="100">
        <f t="shared" si="5"/>
        <v>-0.8937583001</v>
      </c>
    </row>
    <row r="205">
      <c r="A205" s="96">
        <v>11.0</v>
      </c>
      <c r="B205" s="96">
        <v>5.0</v>
      </c>
      <c r="C205" s="97">
        <v>25.0</v>
      </c>
      <c r="D205" s="96" t="s">
        <v>70</v>
      </c>
      <c r="E205" s="161">
        <v>16041.59124</v>
      </c>
      <c r="G205" s="180">
        <v>23.0</v>
      </c>
      <c r="H205" s="121">
        <v>5.0</v>
      </c>
      <c r="I205" s="121">
        <v>25.0</v>
      </c>
      <c r="J205" s="121" t="s">
        <v>68</v>
      </c>
      <c r="K205" s="173">
        <v>75.44046105</v>
      </c>
      <c r="M205" s="186">
        <v>11.0</v>
      </c>
      <c r="N205" s="96">
        <v>5.0</v>
      </c>
      <c r="O205" s="97">
        <v>25.0</v>
      </c>
      <c r="P205" s="96" t="s">
        <v>70</v>
      </c>
      <c r="Q205" s="163">
        <v>1.0</v>
      </c>
      <c r="R205" s="164">
        <v>0.0</v>
      </c>
      <c r="S205" s="161">
        <v>0.0</v>
      </c>
      <c r="T205" s="124">
        <v>2632.0</v>
      </c>
      <c r="U205" s="125">
        <v>1704.0</v>
      </c>
      <c r="V205" s="126">
        <v>4436.0</v>
      </c>
      <c r="W205" s="118">
        <f t="shared" si="1"/>
        <v>8772</v>
      </c>
      <c r="X205" s="119">
        <f t="shared" si="2"/>
        <v>0.3000455996</v>
      </c>
      <c r="Y205" s="119">
        <f t="shared" si="3"/>
        <v>0.194254446</v>
      </c>
      <c r="Z205" s="119">
        <f t="shared" si="4"/>
        <v>0.5056999544</v>
      </c>
      <c r="AA205" s="100">
        <f t="shared" si="5"/>
        <v>0.2140221402</v>
      </c>
    </row>
    <row r="206">
      <c r="A206" s="96">
        <v>12.0</v>
      </c>
      <c r="B206" s="96">
        <v>5.0</v>
      </c>
      <c r="C206" s="97">
        <v>25.0</v>
      </c>
      <c r="D206" s="96" t="s">
        <v>70</v>
      </c>
      <c r="E206" s="161">
        <v>11970.21628</v>
      </c>
      <c r="G206" s="178">
        <v>24.0</v>
      </c>
      <c r="H206" s="86">
        <v>5.0</v>
      </c>
      <c r="I206" s="86">
        <v>25.0</v>
      </c>
      <c r="J206" s="86" t="s">
        <v>68</v>
      </c>
      <c r="K206" s="161">
        <v>49.96747689</v>
      </c>
      <c r="M206" s="186">
        <v>12.0</v>
      </c>
      <c r="N206" s="96">
        <v>5.0</v>
      </c>
      <c r="O206" s="97">
        <v>25.0</v>
      </c>
      <c r="P206" s="96" t="s">
        <v>70</v>
      </c>
      <c r="Q206" s="163">
        <v>0.0</v>
      </c>
      <c r="R206" s="164">
        <v>1.0</v>
      </c>
      <c r="S206" s="161">
        <v>0.0</v>
      </c>
      <c r="T206" s="124">
        <v>0.0</v>
      </c>
      <c r="U206" s="125">
        <v>5799.0</v>
      </c>
      <c r="V206" s="126">
        <v>2636.0</v>
      </c>
      <c r="W206" s="118">
        <f t="shared" si="1"/>
        <v>8435</v>
      </c>
      <c r="X206" s="119">
        <f t="shared" si="2"/>
        <v>0</v>
      </c>
      <c r="Y206" s="119">
        <f t="shared" si="3"/>
        <v>0.6874925904</v>
      </c>
      <c r="Z206" s="119">
        <f t="shared" si="4"/>
        <v>0.3125074096</v>
      </c>
      <c r="AA206" s="100">
        <f t="shared" si="5"/>
        <v>-1</v>
      </c>
    </row>
    <row r="207">
      <c r="A207" s="96">
        <v>13.0</v>
      </c>
      <c r="B207" s="96">
        <v>5.0</v>
      </c>
      <c r="C207" s="97">
        <v>25.0</v>
      </c>
      <c r="D207" s="96" t="s">
        <v>70</v>
      </c>
      <c r="E207" s="161">
        <v>18166.67157</v>
      </c>
      <c r="G207" s="178">
        <v>25.0</v>
      </c>
      <c r="H207" s="86">
        <v>5.0</v>
      </c>
      <c r="I207" s="86">
        <v>25.0</v>
      </c>
      <c r="J207" s="86" t="s">
        <v>68</v>
      </c>
      <c r="K207" s="161">
        <v>173.5443817</v>
      </c>
      <c r="M207" s="186">
        <v>13.0</v>
      </c>
      <c r="N207" s="96">
        <v>5.0</v>
      </c>
      <c r="O207" s="97">
        <v>25.0</v>
      </c>
      <c r="P207" s="96" t="s">
        <v>70</v>
      </c>
      <c r="Q207" s="163">
        <v>1.0</v>
      </c>
      <c r="R207" s="164">
        <v>0.0</v>
      </c>
      <c r="S207" s="161">
        <v>0.0</v>
      </c>
      <c r="T207" s="124">
        <v>3474.0</v>
      </c>
      <c r="U207" s="125">
        <v>2066.0</v>
      </c>
      <c r="V207" s="126">
        <v>3034.0</v>
      </c>
      <c r="W207" s="118">
        <f t="shared" si="1"/>
        <v>8574</v>
      </c>
      <c r="X207" s="119">
        <f t="shared" si="2"/>
        <v>0.4051784465</v>
      </c>
      <c r="Y207" s="119">
        <f t="shared" si="3"/>
        <v>0.240961045</v>
      </c>
      <c r="Z207" s="119">
        <f t="shared" si="4"/>
        <v>0.3538605085</v>
      </c>
      <c r="AA207" s="100">
        <f t="shared" si="5"/>
        <v>0.2541516245</v>
      </c>
    </row>
    <row r="208">
      <c r="A208" s="96">
        <v>14.0</v>
      </c>
      <c r="B208" s="96">
        <v>5.0</v>
      </c>
      <c r="C208" s="97">
        <v>25.0</v>
      </c>
      <c r="D208" s="96" t="s">
        <v>70</v>
      </c>
      <c r="E208" s="161">
        <v>11885.02593</v>
      </c>
      <c r="G208" s="178">
        <v>26.0</v>
      </c>
      <c r="H208" s="86">
        <v>5.0</v>
      </c>
      <c r="I208" s="86">
        <v>25.0</v>
      </c>
      <c r="J208" s="86" t="s">
        <v>68</v>
      </c>
      <c r="K208" s="161">
        <v>141.3421332</v>
      </c>
      <c r="M208" s="186">
        <v>14.0</v>
      </c>
      <c r="N208" s="96">
        <v>5.0</v>
      </c>
      <c r="O208" s="97">
        <v>25.0</v>
      </c>
      <c r="P208" s="96" t="s">
        <v>70</v>
      </c>
      <c r="Q208" s="163">
        <v>0.0</v>
      </c>
      <c r="R208" s="164">
        <v>1.0</v>
      </c>
      <c r="S208" s="161">
        <v>0.0</v>
      </c>
      <c r="T208" s="124">
        <v>0.0</v>
      </c>
      <c r="U208" s="125">
        <v>2588.0</v>
      </c>
      <c r="V208" s="126">
        <v>6236.0</v>
      </c>
      <c r="W208" s="118">
        <f t="shared" si="1"/>
        <v>8824</v>
      </c>
      <c r="X208" s="119">
        <f t="shared" si="2"/>
        <v>0</v>
      </c>
      <c r="Y208" s="119">
        <f t="shared" si="3"/>
        <v>0.2932910245</v>
      </c>
      <c r="Z208" s="119">
        <f t="shared" si="4"/>
        <v>0.7067089755</v>
      </c>
      <c r="AA208" s="100">
        <f t="shared" si="5"/>
        <v>-1</v>
      </c>
    </row>
    <row r="209">
      <c r="A209" s="96">
        <v>15.0</v>
      </c>
      <c r="B209" s="96">
        <v>5.0</v>
      </c>
      <c r="C209" s="97">
        <v>25.0</v>
      </c>
      <c r="D209" s="96" t="s">
        <v>70</v>
      </c>
      <c r="E209" s="161">
        <v>9768.693366</v>
      </c>
      <c r="G209" s="180">
        <v>27.0</v>
      </c>
      <c r="H209" s="121">
        <v>5.0</v>
      </c>
      <c r="I209" s="121">
        <v>25.0</v>
      </c>
      <c r="J209" s="121" t="s">
        <v>68</v>
      </c>
      <c r="K209" s="173">
        <v>263.1710146</v>
      </c>
      <c r="M209" s="186">
        <v>15.0</v>
      </c>
      <c r="N209" s="96">
        <v>5.0</v>
      </c>
      <c r="O209" s="97">
        <v>25.0</v>
      </c>
      <c r="P209" s="96" t="s">
        <v>70</v>
      </c>
      <c r="Q209" s="163">
        <v>0.0</v>
      </c>
      <c r="R209" s="164">
        <v>1.0</v>
      </c>
      <c r="S209" s="161">
        <v>0.0</v>
      </c>
      <c r="T209" s="124">
        <v>0.0</v>
      </c>
      <c r="U209" s="125">
        <v>3250.0</v>
      </c>
      <c r="V209" s="126">
        <v>5588.0</v>
      </c>
      <c r="W209" s="118">
        <f t="shared" si="1"/>
        <v>8838</v>
      </c>
      <c r="X209" s="119">
        <f t="shared" si="2"/>
        <v>0</v>
      </c>
      <c r="Y209" s="119">
        <f t="shared" si="3"/>
        <v>0.3677302557</v>
      </c>
      <c r="Z209" s="119">
        <f t="shared" si="4"/>
        <v>0.6322697443</v>
      </c>
      <c r="AA209" s="100">
        <f t="shared" si="5"/>
        <v>-1</v>
      </c>
    </row>
    <row r="210">
      <c r="A210" s="96">
        <v>16.0</v>
      </c>
      <c r="B210" s="96">
        <v>5.0</v>
      </c>
      <c r="C210" s="97">
        <v>25.0</v>
      </c>
      <c r="D210" s="96" t="s">
        <v>70</v>
      </c>
      <c r="E210" s="161">
        <v>12460.26159</v>
      </c>
      <c r="G210" s="180">
        <v>28.0</v>
      </c>
      <c r="H210" s="121">
        <v>5.0</v>
      </c>
      <c r="I210" s="121">
        <v>25.0</v>
      </c>
      <c r="J210" s="121" t="s">
        <v>68</v>
      </c>
      <c r="K210" s="173">
        <v>53.06912475</v>
      </c>
      <c r="M210" s="186">
        <v>16.0</v>
      </c>
      <c r="N210" s="96">
        <v>5.0</v>
      </c>
      <c r="O210" s="97">
        <v>25.0</v>
      </c>
      <c r="P210" s="96" t="s">
        <v>70</v>
      </c>
      <c r="Q210" s="163">
        <v>0.0</v>
      </c>
      <c r="R210" s="164">
        <v>1.0</v>
      </c>
      <c r="S210" s="161">
        <v>0.0</v>
      </c>
      <c r="T210" s="124">
        <v>5857.0</v>
      </c>
      <c r="U210" s="125">
        <v>0.0</v>
      </c>
      <c r="V210" s="126">
        <v>2981.0</v>
      </c>
      <c r="W210" s="118">
        <f t="shared" si="1"/>
        <v>8838</v>
      </c>
      <c r="X210" s="119">
        <f t="shared" si="2"/>
        <v>0.6627064947</v>
      </c>
      <c r="Y210" s="119">
        <f t="shared" si="3"/>
        <v>0</v>
      </c>
      <c r="Z210" s="119">
        <f t="shared" si="4"/>
        <v>0.3372935053</v>
      </c>
      <c r="AA210" s="100">
        <f t="shared" si="5"/>
        <v>1</v>
      </c>
    </row>
    <row r="211">
      <c r="A211" s="96">
        <v>17.0</v>
      </c>
      <c r="B211" s="96">
        <v>5.0</v>
      </c>
      <c r="C211" s="97">
        <v>25.0</v>
      </c>
      <c r="D211" s="96" t="s">
        <v>70</v>
      </c>
      <c r="E211" s="161">
        <v>10902.4973</v>
      </c>
      <c r="G211" s="178">
        <v>29.0</v>
      </c>
      <c r="H211" s="86">
        <v>5.0</v>
      </c>
      <c r="I211" s="86">
        <v>25.0</v>
      </c>
      <c r="J211" s="86" t="s">
        <v>68</v>
      </c>
      <c r="K211" s="161">
        <v>93.45748775</v>
      </c>
      <c r="M211" s="186">
        <v>17.0</v>
      </c>
      <c r="N211" s="96">
        <v>5.0</v>
      </c>
      <c r="O211" s="97">
        <v>25.0</v>
      </c>
      <c r="P211" s="96" t="s">
        <v>70</v>
      </c>
      <c r="Q211" s="163">
        <v>0.0</v>
      </c>
      <c r="R211" s="164">
        <v>1.0</v>
      </c>
      <c r="S211" s="161">
        <v>0.0</v>
      </c>
      <c r="T211" s="124">
        <v>4158.0</v>
      </c>
      <c r="U211" s="125">
        <v>0.0</v>
      </c>
      <c r="V211" s="126">
        <v>4647.0</v>
      </c>
      <c r="W211" s="118">
        <f t="shared" si="1"/>
        <v>8805</v>
      </c>
      <c r="X211" s="119">
        <f t="shared" si="2"/>
        <v>0.4722316865</v>
      </c>
      <c r="Y211" s="119">
        <f t="shared" si="3"/>
        <v>0</v>
      </c>
      <c r="Z211" s="119">
        <f t="shared" si="4"/>
        <v>0.5277683135</v>
      </c>
      <c r="AA211" s="100">
        <f t="shared" si="5"/>
        <v>1</v>
      </c>
    </row>
    <row r="212">
      <c r="A212" s="96">
        <v>18.0</v>
      </c>
      <c r="B212" s="96">
        <v>5.0</v>
      </c>
      <c r="C212" s="97">
        <v>25.0</v>
      </c>
      <c r="D212" s="96" t="s">
        <v>70</v>
      </c>
      <c r="E212" s="161">
        <v>13936.84996</v>
      </c>
      <c r="G212" s="178">
        <v>30.0</v>
      </c>
      <c r="H212" s="86">
        <v>5.0</v>
      </c>
      <c r="I212" s="86">
        <v>25.0</v>
      </c>
      <c r="J212" s="86" t="s">
        <v>68</v>
      </c>
      <c r="K212" s="161">
        <v>66.94361953</v>
      </c>
      <c r="M212" s="186">
        <v>18.0</v>
      </c>
      <c r="N212" s="96">
        <v>5.0</v>
      </c>
      <c r="O212" s="97">
        <v>25.0</v>
      </c>
      <c r="P212" s="96" t="s">
        <v>70</v>
      </c>
      <c r="Q212" s="163">
        <v>1.0</v>
      </c>
      <c r="R212" s="164">
        <v>0.0</v>
      </c>
      <c r="S212" s="161">
        <v>0.0</v>
      </c>
      <c r="T212" s="124">
        <v>2573.0</v>
      </c>
      <c r="U212" s="125">
        <v>2385.0</v>
      </c>
      <c r="V212" s="126">
        <v>2520.0</v>
      </c>
      <c r="W212" s="118">
        <f t="shared" si="1"/>
        <v>7478</v>
      </c>
      <c r="X212" s="119">
        <f t="shared" si="2"/>
        <v>0.3440759561</v>
      </c>
      <c r="Y212" s="119">
        <f t="shared" si="3"/>
        <v>0.3189355443</v>
      </c>
      <c r="Z212" s="119">
        <f t="shared" si="4"/>
        <v>0.3369884996</v>
      </c>
      <c r="AA212" s="100">
        <f t="shared" si="5"/>
        <v>0.03791851553</v>
      </c>
    </row>
    <row r="213">
      <c r="A213" s="96">
        <v>19.0</v>
      </c>
      <c r="B213" s="96">
        <v>5.0</v>
      </c>
      <c r="C213" s="97">
        <v>28.0</v>
      </c>
      <c r="D213" s="96" t="s">
        <v>70</v>
      </c>
      <c r="E213" s="161">
        <v>6896.170474</v>
      </c>
      <c r="G213" s="178">
        <v>31.0</v>
      </c>
      <c r="H213" s="86">
        <v>5.0</v>
      </c>
      <c r="I213" s="86">
        <v>28.0</v>
      </c>
      <c r="J213" s="86" t="s">
        <v>68</v>
      </c>
      <c r="K213" s="161">
        <v>168.9320078</v>
      </c>
      <c r="M213" s="186">
        <v>19.0</v>
      </c>
      <c r="N213" s="96">
        <v>5.0</v>
      </c>
      <c r="O213" s="97">
        <v>28.0</v>
      </c>
      <c r="P213" s="96" t="s">
        <v>70</v>
      </c>
      <c r="Q213" s="163">
        <v>1.0</v>
      </c>
      <c r="R213" s="164">
        <v>0.0</v>
      </c>
      <c r="S213" s="161">
        <v>0.0</v>
      </c>
      <c r="T213" s="124">
        <v>4118.0</v>
      </c>
      <c r="U213" s="125">
        <v>2775.0</v>
      </c>
      <c r="V213" s="126">
        <v>1901.0</v>
      </c>
      <c r="W213" s="118">
        <f t="shared" si="1"/>
        <v>8794</v>
      </c>
      <c r="X213" s="119">
        <f t="shared" si="2"/>
        <v>0.4682738231</v>
      </c>
      <c r="Y213" s="119">
        <f t="shared" si="3"/>
        <v>0.315556061</v>
      </c>
      <c r="Z213" s="119">
        <f t="shared" si="4"/>
        <v>0.216170116</v>
      </c>
      <c r="AA213" s="100">
        <f t="shared" si="5"/>
        <v>0.1948353402</v>
      </c>
    </row>
    <row r="214">
      <c r="A214" s="96">
        <v>20.0</v>
      </c>
      <c r="B214" s="96">
        <v>5.0</v>
      </c>
      <c r="C214" s="97">
        <v>28.0</v>
      </c>
      <c r="D214" s="96" t="s">
        <v>70</v>
      </c>
      <c r="E214" s="161">
        <v>9730.127305</v>
      </c>
      <c r="G214" s="183">
        <v>32.0</v>
      </c>
      <c r="H214" s="90">
        <v>5.0</v>
      </c>
      <c r="I214" s="90">
        <v>28.0</v>
      </c>
      <c r="J214" s="90" t="s">
        <v>68</v>
      </c>
      <c r="K214" s="182">
        <v>97.59411566</v>
      </c>
      <c r="M214" s="186">
        <v>20.0</v>
      </c>
      <c r="N214" s="96">
        <v>5.0</v>
      </c>
      <c r="O214" s="97">
        <v>28.0</v>
      </c>
      <c r="P214" s="96" t="s">
        <v>70</v>
      </c>
      <c r="Q214" s="163">
        <v>1.0</v>
      </c>
      <c r="R214" s="164">
        <v>0.0</v>
      </c>
      <c r="S214" s="161">
        <v>0.0</v>
      </c>
      <c r="T214" s="124">
        <v>2790.0</v>
      </c>
      <c r="U214" s="125">
        <v>1908.0</v>
      </c>
      <c r="V214" s="126">
        <v>3957.0</v>
      </c>
      <c r="W214" s="118">
        <f t="shared" si="1"/>
        <v>8655</v>
      </c>
      <c r="X214" s="119">
        <f t="shared" si="2"/>
        <v>0.3223570191</v>
      </c>
      <c r="Y214" s="119">
        <f t="shared" si="3"/>
        <v>0.2204506066</v>
      </c>
      <c r="Z214" s="119">
        <f t="shared" si="4"/>
        <v>0.4571923744</v>
      </c>
      <c r="AA214" s="100">
        <f t="shared" si="5"/>
        <v>0.1877394636</v>
      </c>
    </row>
    <row r="215">
      <c r="A215" s="96">
        <v>21.0</v>
      </c>
      <c r="B215" s="96">
        <v>5.0</v>
      </c>
      <c r="C215" s="97">
        <v>28.0</v>
      </c>
      <c r="D215" s="96" t="s">
        <v>70</v>
      </c>
      <c r="E215" s="161">
        <v>10504.40859</v>
      </c>
      <c r="G215" s="180">
        <v>1.0</v>
      </c>
      <c r="H215" s="121" t="s">
        <v>70</v>
      </c>
      <c r="I215" s="122">
        <v>24.0</v>
      </c>
      <c r="J215" s="121" t="s">
        <v>71</v>
      </c>
      <c r="K215" s="173" t="s">
        <v>69</v>
      </c>
      <c r="M215" s="186">
        <v>21.0</v>
      </c>
      <c r="N215" s="96">
        <v>5.0</v>
      </c>
      <c r="O215" s="97">
        <v>28.0</v>
      </c>
      <c r="P215" s="96" t="s">
        <v>70</v>
      </c>
      <c r="Q215" s="163">
        <v>1.0</v>
      </c>
      <c r="R215" s="164">
        <v>0.0</v>
      </c>
      <c r="S215" s="161">
        <v>0.0</v>
      </c>
      <c r="T215" s="124">
        <v>610.0</v>
      </c>
      <c r="U215" s="125">
        <v>3510.0</v>
      </c>
      <c r="V215" s="126">
        <v>4686.0</v>
      </c>
      <c r="W215" s="118">
        <f t="shared" si="1"/>
        <v>8806</v>
      </c>
      <c r="X215" s="119">
        <f t="shared" si="2"/>
        <v>0.06927095162</v>
      </c>
      <c r="Y215" s="119">
        <f t="shared" si="3"/>
        <v>0.3985918692</v>
      </c>
      <c r="Z215" s="119">
        <f t="shared" si="4"/>
        <v>0.5321371792</v>
      </c>
      <c r="AA215" s="100">
        <f t="shared" si="5"/>
        <v>-0.7038834951</v>
      </c>
    </row>
    <row r="216">
      <c r="A216" s="96">
        <v>22.0</v>
      </c>
      <c r="B216" s="96">
        <v>5.0</v>
      </c>
      <c r="C216" s="97">
        <v>28.0</v>
      </c>
      <c r="D216" s="96" t="s">
        <v>70</v>
      </c>
      <c r="E216" s="161">
        <v>18371.36979</v>
      </c>
      <c r="G216" s="186">
        <v>2.0</v>
      </c>
      <c r="H216" s="96" t="s">
        <v>70</v>
      </c>
      <c r="I216" s="97">
        <v>24.0</v>
      </c>
      <c r="J216" s="96" t="s">
        <v>71</v>
      </c>
      <c r="K216" s="161">
        <v>152.6109264</v>
      </c>
      <c r="M216" s="186">
        <v>22.0</v>
      </c>
      <c r="N216" s="96">
        <v>5.0</v>
      </c>
      <c r="O216" s="97">
        <v>28.0</v>
      </c>
      <c r="P216" s="96" t="s">
        <v>70</v>
      </c>
      <c r="Q216" s="163">
        <v>1.0</v>
      </c>
      <c r="R216" s="164">
        <v>0.0</v>
      </c>
      <c r="S216" s="161">
        <v>0.0</v>
      </c>
      <c r="T216" s="124">
        <v>1408.0</v>
      </c>
      <c r="U216" s="125">
        <v>3422.0</v>
      </c>
      <c r="V216" s="126">
        <v>3401.0</v>
      </c>
      <c r="W216" s="118">
        <f t="shared" si="1"/>
        <v>8231</v>
      </c>
      <c r="X216" s="119">
        <f t="shared" si="2"/>
        <v>0.1710606245</v>
      </c>
      <c r="Y216" s="119">
        <f t="shared" si="3"/>
        <v>0.4157453529</v>
      </c>
      <c r="Z216" s="119">
        <f t="shared" si="4"/>
        <v>0.4131940226</v>
      </c>
      <c r="AA216" s="100">
        <f t="shared" si="5"/>
        <v>-0.4169772257</v>
      </c>
    </row>
    <row r="217">
      <c r="A217" s="96">
        <v>23.0</v>
      </c>
      <c r="B217" s="96">
        <v>5.0</v>
      </c>
      <c r="C217" s="97">
        <v>28.0</v>
      </c>
      <c r="D217" s="96" t="s">
        <v>70</v>
      </c>
      <c r="E217" s="161">
        <v>17491.45034</v>
      </c>
      <c r="G217" s="186">
        <v>3.0</v>
      </c>
      <c r="H217" s="96" t="s">
        <v>70</v>
      </c>
      <c r="I217" s="97">
        <v>24.0</v>
      </c>
      <c r="J217" s="96" t="s">
        <v>71</v>
      </c>
      <c r="K217" s="161">
        <v>154.2750237</v>
      </c>
      <c r="M217" s="186">
        <v>23.0</v>
      </c>
      <c r="N217" s="96">
        <v>5.0</v>
      </c>
      <c r="O217" s="97">
        <v>28.0</v>
      </c>
      <c r="P217" s="96" t="s">
        <v>70</v>
      </c>
      <c r="Q217" s="163">
        <v>1.0</v>
      </c>
      <c r="R217" s="164">
        <v>0.0</v>
      </c>
      <c r="S217" s="161">
        <v>0.0</v>
      </c>
      <c r="T217" s="124">
        <v>2503.0</v>
      </c>
      <c r="U217" s="125">
        <v>2412.0</v>
      </c>
      <c r="V217" s="126">
        <v>3626.0</v>
      </c>
      <c r="W217" s="118">
        <f t="shared" si="1"/>
        <v>8541</v>
      </c>
      <c r="X217" s="119">
        <f t="shared" si="2"/>
        <v>0.2930570191</v>
      </c>
      <c r="Y217" s="119">
        <f t="shared" si="3"/>
        <v>0.282402529</v>
      </c>
      <c r="Z217" s="119">
        <f t="shared" si="4"/>
        <v>0.4245404519</v>
      </c>
      <c r="AA217" s="100">
        <f t="shared" si="5"/>
        <v>0.01851475076</v>
      </c>
    </row>
    <row r="218">
      <c r="A218" s="96">
        <v>24.0</v>
      </c>
      <c r="B218" s="96">
        <v>5.0</v>
      </c>
      <c r="C218" s="97">
        <v>28.0</v>
      </c>
      <c r="D218" s="96" t="s">
        <v>70</v>
      </c>
      <c r="E218" s="161">
        <v>13388.54216</v>
      </c>
      <c r="G218" s="180">
        <v>4.0</v>
      </c>
      <c r="H218" s="121" t="s">
        <v>70</v>
      </c>
      <c r="I218" s="122">
        <v>24.0</v>
      </c>
      <c r="J218" s="121" t="s">
        <v>71</v>
      </c>
      <c r="K218" s="173" t="s">
        <v>69</v>
      </c>
      <c r="M218" s="186">
        <v>24.0</v>
      </c>
      <c r="N218" s="96">
        <v>5.0</v>
      </c>
      <c r="O218" s="97">
        <v>28.0</v>
      </c>
      <c r="P218" s="96" t="s">
        <v>70</v>
      </c>
      <c r="Q218" s="163">
        <v>0.0</v>
      </c>
      <c r="R218" s="164">
        <v>1.0</v>
      </c>
      <c r="S218" s="161">
        <v>0.0</v>
      </c>
      <c r="T218" s="124">
        <v>7215.0</v>
      </c>
      <c r="U218" s="125">
        <v>0.0</v>
      </c>
      <c r="V218" s="126">
        <v>1621.0</v>
      </c>
      <c r="W218" s="118">
        <f t="shared" si="1"/>
        <v>8836</v>
      </c>
      <c r="X218" s="119">
        <f t="shared" si="2"/>
        <v>0.8165459484</v>
      </c>
      <c r="Y218" s="119">
        <f t="shared" si="3"/>
        <v>0</v>
      </c>
      <c r="Z218" s="119">
        <f t="shared" si="4"/>
        <v>0.1834540516</v>
      </c>
      <c r="AA218" s="100">
        <f t="shared" si="5"/>
        <v>1</v>
      </c>
    </row>
    <row r="219">
      <c r="A219" s="187">
        <v>25.0</v>
      </c>
      <c r="B219" s="187">
        <v>5.0</v>
      </c>
      <c r="C219" s="188">
        <v>28.0</v>
      </c>
      <c r="D219" s="187" t="s">
        <v>70</v>
      </c>
      <c r="E219" s="167">
        <v>24057.47331</v>
      </c>
      <c r="G219" s="180">
        <v>5.0</v>
      </c>
      <c r="H219" s="121" t="s">
        <v>70</v>
      </c>
      <c r="I219" s="122">
        <v>24.0</v>
      </c>
      <c r="J219" s="121" t="s">
        <v>71</v>
      </c>
      <c r="K219" s="173">
        <v>93.11348075</v>
      </c>
      <c r="M219" s="189">
        <v>25.0</v>
      </c>
      <c r="N219" s="187">
        <v>5.0</v>
      </c>
      <c r="O219" s="188">
        <v>28.0</v>
      </c>
      <c r="P219" s="187" t="s">
        <v>70</v>
      </c>
      <c r="Q219" s="165">
        <v>1.0</v>
      </c>
      <c r="R219" s="166">
        <v>0.0</v>
      </c>
      <c r="S219" s="167">
        <v>0.0</v>
      </c>
      <c r="T219" s="130">
        <v>5308.0</v>
      </c>
      <c r="U219" s="131">
        <v>1362.0</v>
      </c>
      <c r="V219" s="132">
        <v>2003.0</v>
      </c>
      <c r="W219" s="133">
        <f t="shared" si="1"/>
        <v>8673</v>
      </c>
      <c r="X219" s="119">
        <f t="shared" si="2"/>
        <v>0.6120142972</v>
      </c>
      <c r="Y219" s="119">
        <f t="shared" si="3"/>
        <v>0.1570390868</v>
      </c>
      <c r="Z219" s="119">
        <f t="shared" si="4"/>
        <v>0.2309466159</v>
      </c>
      <c r="AA219" s="100">
        <f t="shared" si="5"/>
        <v>0.5916041979</v>
      </c>
    </row>
    <row r="220">
      <c r="E220" s="190"/>
      <c r="G220" s="180">
        <v>6.0</v>
      </c>
      <c r="H220" s="121" t="s">
        <v>70</v>
      </c>
      <c r="I220" s="122">
        <v>24.0</v>
      </c>
      <c r="J220" s="121" t="s">
        <v>71</v>
      </c>
      <c r="K220" s="173" t="s">
        <v>69</v>
      </c>
    </row>
    <row r="221">
      <c r="E221" s="190"/>
      <c r="G221" s="186">
        <v>7.0</v>
      </c>
      <c r="H221" s="96" t="s">
        <v>70</v>
      </c>
      <c r="I221" s="97">
        <v>24.0</v>
      </c>
      <c r="J221" s="96" t="s">
        <v>71</v>
      </c>
      <c r="K221" s="161">
        <v>178.7325683</v>
      </c>
    </row>
    <row r="222">
      <c r="E222" s="190"/>
      <c r="G222" s="186">
        <v>8.0</v>
      </c>
      <c r="H222" s="96" t="s">
        <v>70</v>
      </c>
      <c r="I222" s="97">
        <v>24.0</v>
      </c>
      <c r="J222" s="96" t="s">
        <v>71</v>
      </c>
      <c r="K222" s="161">
        <v>107.0514801</v>
      </c>
    </row>
    <row r="223">
      <c r="E223" s="190"/>
      <c r="G223" s="180">
        <v>9.0</v>
      </c>
      <c r="H223" s="121" t="s">
        <v>70</v>
      </c>
      <c r="I223" s="122">
        <v>24.0</v>
      </c>
      <c r="J223" s="121" t="s">
        <v>71</v>
      </c>
      <c r="K223" s="173">
        <v>136.1341964</v>
      </c>
    </row>
    <row r="224">
      <c r="E224" s="190"/>
      <c r="G224" s="186">
        <v>10.0</v>
      </c>
      <c r="H224" s="96" t="s">
        <v>70</v>
      </c>
      <c r="I224" s="97">
        <v>24.0</v>
      </c>
      <c r="J224" s="96" t="s">
        <v>71</v>
      </c>
      <c r="K224" s="161">
        <v>175.1740035</v>
      </c>
    </row>
    <row r="225">
      <c r="E225" s="190"/>
      <c r="G225" s="186">
        <v>11.0</v>
      </c>
      <c r="H225" s="96" t="s">
        <v>70</v>
      </c>
      <c r="I225" s="97">
        <v>25.0</v>
      </c>
      <c r="J225" s="96" t="s">
        <v>71</v>
      </c>
      <c r="K225" s="161">
        <v>162.3981298</v>
      </c>
    </row>
    <row r="226">
      <c r="E226" s="190"/>
      <c r="G226" s="186">
        <v>12.0</v>
      </c>
      <c r="H226" s="96" t="s">
        <v>70</v>
      </c>
      <c r="I226" s="97">
        <v>25.0</v>
      </c>
      <c r="J226" s="96" t="s">
        <v>71</v>
      </c>
      <c r="K226" s="161">
        <v>89.12454203</v>
      </c>
    </row>
    <row r="227">
      <c r="E227" s="190"/>
      <c r="G227" s="186">
        <v>13.0</v>
      </c>
      <c r="H227" s="96" t="s">
        <v>70</v>
      </c>
      <c r="I227" s="97">
        <v>25.0</v>
      </c>
      <c r="J227" s="96" t="s">
        <v>71</v>
      </c>
      <c r="K227" s="161">
        <v>133.7329649</v>
      </c>
    </row>
    <row r="228">
      <c r="E228" s="190"/>
      <c r="G228" s="180">
        <v>14.0</v>
      </c>
      <c r="H228" s="121" t="s">
        <v>70</v>
      </c>
      <c r="I228" s="122">
        <v>25.0</v>
      </c>
      <c r="J228" s="121" t="s">
        <v>71</v>
      </c>
      <c r="K228" s="173" t="s">
        <v>69</v>
      </c>
    </row>
    <row r="229">
      <c r="E229" s="190"/>
      <c r="G229" s="186">
        <v>15.0</v>
      </c>
      <c r="H229" s="96" t="s">
        <v>70</v>
      </c>
      <c r="I229" s="97">
        <v>25.0</v>
      </c>
      <c r="J229" s="96" t="s">
        <v>71</v>
      </c>
      <c r="K229" s="161">
        <v>173.8390865</v>
      </c>
    </row>
    <row r="230">
      <c r="E230" s="190"/>
      <c r="G230" s="186">
        <v>16.0</v>
      </c>
      <c r="H230" s="96" t="s">
        <v>70</v>
      </c>
      <c r="I230" s="97">
        <v>25.0</v>
      </c>
      <c r="J230" s="96" t="s">
        <v>71</v>
      </c>
      <c r="K230" s="161">
        <v>143.2114881</v>
      </c>
    </row>
    <row r="231">
      <c r="E231" s="190"/>
      <c r="G231" s="180">
        <v>17.0</v>
      </c>
      <c r="H231" s="121" t="s">
        <v>70</v>
      </c>
      <c r="I231" s="122">
        <v>25.0</v>
      </c>
      <c r="J231" s="121" t="s">
        <v>71</v>
      </c>
      <c r="K231" s="173">
        <v>133.9351084</v>
      </c>
    </row>
    <row r="232">
      <c r="E232" s="190"/>
      <c r="G232" s="186">
        <v>18.0</v>
      </c>
      <c r="H232" s="96" t="s">
        <v>70</v>
      </c>
      <c r="I232" s="97">
        <v>25.0</v>
      </c>
      <c r="J232" s="96" t="s">
        <v>71</v>
      </c>
      <c r="K232" s="161">
        <v>148.1361451</v>
      </c>
    </row>
    <row r="233">
      <c r="E233" s="190"/>
      <c r="G233" s="180">
        <v>19.0</v>
      </c>
      <c r="H233" s="121" t="s">
        <v>70</v>
      </c>
      <c r="I233" s="122">
        <v>28.0</v>
      </c>
      <c r="J233" s="121" t="s">
        <v>71</v>
      </c>
      <c r="K233" s="173" t="s">
        <v>69</v>
      </c>
    </row>
    <row r="234">
      <c r="E234" s="190"/>
      <c r="G234" s="186">
        <v>20.0</v>
      </c>
      <c r="H234" s="96" t="s">
        <v>70</v>
      </c>
      <c r="I234" s="97">
        <v>28.0</v>
      </c>
      <c r="J234" s="96" t="s">
        <v>71</v>
      </c>
      <c r="K234" s="161">
        <v>125.6945806</v>
      </c>
    </row>
    <row r="235">
      <c r="E235" s="190"/>
      <c r="G235" s="186">
        <v>21.0</v>
      </c>
      <c r="H235" s="96" t="s">
        <v>70</v>
      </c>
      <c r="I235" s="97">
        <v>28.0</v>
      </c>
      <c r="J235" s="96" t="s">
        <v>71</v>
      </c>
      <c r="K235" s="161">
        <v>168.303716</v>
      </c>
    </row>
    <row r="236">
      <c r="E236" s="190"/>
      <c r="G236" s="186">
        <v>22.0</v>
      </c>
      <c r="H236" s="96" t="s">
        <v>70</v>
      </c>
      <c r="I236" s="97">
        <v>28.0</v>
      </c>
      <c r="J236" s="96" t="s">
        <v>71</v>
      </c>
      <c r="K236" s="161">
        <v>119.0155223</v>
      </c>
    </row>
    <row r="237">
      <c r="E237" s="190"/>
      <c r="G237" s="186">
        <v>23.0</v>
      </c>
      <c r="H237" s="96" t="s">
        <v>70</v>
      </c>
      <c r="I237" s="97">
        <v>28.0</v>
      </c>
      <c r="J237" s="96" t="s">
        <v>71</v>
      </c>
      <c r="K237" s="161">
        <v>159.6180073</v>
      </c>
    </row>
    <row r="238">
      <c r="E238" s="190"/>
      <c r="G238" s="180">
        <v>24.0</v>
      </c>
      <c r="H238" s="121" t="s">
        <v>70</v>
      </c>
      <c r="I238" s="122">
        <v>28.0</v>
      </c>
      <c r="J238" s="121" t="s">
        <v>71</v>
      </c>
      <c r="K238" s="173">
        <v>155.0548367</v>
      </c>
    </row>
    <row r="239">
      <c r="E239" s="190"/>
      <c r="G239" s="189">
        <v>25.0</v>
      </c>
      <c r="H239" s="187" t="s">
        <v>70</v>
      </c>
      <c r="I239" s="188">
        <v>28.0</v>
      </c>
      <c r="J239" s="187" t="s">
        <v>71</v>
      </c>
      <c r="K239" s="167">
        <v>150.1397667</v>
      </c>
    </row>
    <row r="240">
      <c r="E240" s="190"/>
    </row>
    <row r="241">
      <c r="E241" s="190"/>
    </row>
    <row r="242">
      <c r="E242" s="190"/>
    </row>
    <row r="243">
      <c r="E243" s="190"/>
    </row>
    <row r="244">
      <c r="A244" s="191" t="s">
        <v>93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3"/>
    </row>
    <row r="245">
      <c r="E245" s="190"/>
    </row>
    <row r="246">
      <c r="E246" s="190"/>
    </row>
    <row r="247">
      <c r="I247" s="191" t="s">
        <v>94</v>
      </c>
      <c r="J247" s="2"/>
      <c r="K247" s="2"/>
      <c r="L247" s="3"/>
      <c r="N247" s="191" t="s">
        <v>95</v>
      </c>
      <c r="O247" s="2"/>
      <c r="P247" s="2"/>
      <c r="Q247" s="2"/>
      <c r="R247" s="3"/>
    </row>
    <row r="248">
      <c r="B248" s="192" t="s">
        <v>30</v>
      </c>
      <c r="C248" s="192" t="s">
        <v>31</v>
      </c>
      <c r="D248" s="193" t="s">
        <v>96</v>
      </c>
      <c r="E248" s="3"/>
      <c r="I248" s="192" t="s">
        <v>30</v>
      </c>
      <c r="J248" s="192" t="s">
        <v>31</v>
      </c>
      <c r="K248" s="193" t="s">
        <v>96</v>
      </c>
      <c r="L248" s="3"/>
      <c r="O248" s="192" t="s">
        <v>30</v>
      </c>
      <c r="P248" s="192" t="s">
        <v>31</v>
      </c>
      <c r="Q248" s="193" t="s">
        <v>96</v>
      </c>
      <c r="R248" s="3"/>
    </row>
    <row r="249">
      <c r="A249" s="192" t="s">
        <v>97</v>
      </c>
      <c r="B249" s="194">
        <f>AVERAGE(E36:E114)</f>
        <v>13163.90579</v>
      </c>
      <c r="C249" s="195">
        <f>AVERAGE(E115:E194)</f>
        <v>14639.43646</v>
      </c>
      <c r="D249" s="196">
        <f>AVERAGE(E195:E219)</f>
        <v>12915.74922</v>
      </c>
      <c r="E249" s="197"/>
      <c r="H249" s="192">
        <v>3.0</v>
      </c>
      <c r="I249" s="198">
        <f>AVERAGE(Q36:Q114)</f>
        <v>0.3670886076</v>
      </c>
      <c r="J249" s="199">
        <f>AVERAGE(Q115:Q194)</f>
        <v>0.5875</v>
      </c>
      <c r="K249" s="200">
        <f>AVERAGE(Q195:Q219)</f>
        <v>0.56</v>
      </c>
      <c r="L249" s="197"/>
      <c r="N249" s="192" t="s">
        <v>98</v>
      </c>
      <c r="O249" s="201">
        <f>AVERAGE(X36:X114)</f>
        <v>0.2882379694</v>
      </c>
      <c r="P249" s="202">
        <f>AVERAGE(X115:X194)</f>
        <v>0.3207014198</v>
      </c>
      <c r="Q249" s="203">
        <f>AVERAGE(X195:X219)</f>
        <v>0.3138683489</v>
      </c>
      <c r="R249" s="197"/>
    </row>
    <row r="250">
      <c r="A250" s="192" t="s">
        <v>99</v>
      </c>
      <c r="B250" s="204">
        <v>79.0</v>
      </c>
      <c r="C250" s="205">
        <v>80.0</v>
      </c>
      <c r="D250" s="206">
        <v>25.0</v>
      </c>
      <c r="E250" s="50"/>
      <c r="H250" s="192">
        <v>2.0</v>
      </c>
      <c r="I250" s="207">
        <f>AVERAGE(R36:R114)</f>
        <v>0.6075949367</v>
      </c>
      <c r="J250" s="208">
        <f>AVERAGE(R115:R194)</f>
        <v>0.4</v>
      </c>
      <c r="K250" s="209">
        <f>AVERAGE(R195:R219)</f>
        <v>0.44</v>
      </c>
      <c r="L250" s="50"/>
      <c r="N250" s="192" t="s">
        <v>100</v>
      </c>
      <c r="O250" s="210">
        <f>AVERAGE(Y36:Y114)</f>
        <v>0.2795352122</v>
      </c>
      <c r="P250" s="107">
        <f>AVERAGE(Y115:Y194)</f>
        <v>0.2647532472</v>
      </c>
      <c r="Q250" s="211">
        <f>AVERAGE(Y195:Y219)</f>
        <v>0.2614522347</v>
      </c>
      <c r="R250" s="50"/>
    </row>
    <row r="251">
      <c r="A251" s="192" t="s">
        <v>101</v>
      </c>
      <c r="B251" s="212">
        <f>STDEV(E36:E114)</f>
        <v>5976.641608</v>
      </c>
      <c r="C251" s="212">
        <f>STDEV(E115:E194)</f>
        <v>7998.699207</v>
      </c>
      <c r="D251" s="213">
        <f>STDEV(E195:E219)</f>
        <v>4631.19245</v>
      </c>
      <c r="E251" s="50"/>
      <c r="H251" s="192">
        <v>1.0</v>
      </c>
      <c r="I251" s="207">
        <f>AVERAGE(S36:S114)</f>
        <v>0.0253164557</v>
      </c>
      <c r="J251" s="208">
        <f>AVERAGE(S115:S194)</f>
        <v>0.0125</v>
      </c>
      <c r="K251" s="209">
        <f>AVERAGE(S195:S219)</f>
        <v>0</v>
      </c>
      <c r="L251" s="50"/>
      <c r="N251" s="192" t="s">
        <v>102</v>
      </c>
      <c r="O251" s="210">
        <f>AVERAGE(Z36:Z114)</f>
        <v>0.4322268184</v>
      </c>
      <c r="P251" s="107">
        <f>AVERAGE(Z115:Z194)</f>
        <v>0.414545333</v>
      </c>
      <c r="Q251" s="211">
        <f>AVERAGE(Z195:Z219)</f>
        <v>0.4246794164</v>
      </c>
      <c r="R251" s="50"/>
    </row>
    <row r="252">
      <c r="A252" s="192" t="s">
        <v>103</v>
      </c>
      <c r="B252" s="212">
        <f t="shared" ref="B252:D252" si="6">B251/(SQRT(B250))</f>
        <v>672.4247161</v>
      </c>
      <c r="C252" s="100">
        <f t="shared" si="6"/>
        <v>894.281758</v>
      </c>
      <c r="D252" s="213">
        <f t="shared" si="6"/>
        <v>926.23849</v>
      </c>
      <c r="E252" s="50"/>
    </row>
    <row r="253">
      <c r="A253" s="192" t="s">
        <v>104</v>
      </c>
      <c r="B253" s="214">
        <v>1.96</v>
      </c>
      <c r="C253" s="49"/>
      <c r="D253" s="49"/>
      <c r="E253" s="50"/>
      <c r="I253" s="191" t="s">
        <v>105</v>
      </c>
      <c r="J253" s="2"/>
      <c r="K253" s="2"/>
      <c r="L253" s="3"/>
    </row>
    <row r="254">
      <c r="A254" s="192" t="s">
        <v>106</v>
      </c>
      <c r="B254" s="215">
        <f>B249-(B252*B253)</f>
        <v>11845.95335</v>
      </c>
      <c r="C254" s="74">
        <f>C249-(C252*B253)</f>
        <v>12886.64422</v>
      </c>
      <c r="D254" s="216">
        <f>D249-(D252*B253)</f>
        <v>11100.32178</v>
      </c>
      <c r="E254" s="50"/>
      <c r="I254" s="192" t="s">
        <v>30</v>
      </c>
      <c r="J254" s="192" t="s">
        <v>31</v>
      </c>
      <c r="K254" s="193" t="s">
        <v>96</v>
      </c>
      <c r="L254" s="3"/>
    </row>
    <row r="255">
      <c r="A255" s="192" t="s">
        <v>107</v>
      </c>
      <c r="B255" s="217">
        <f>B249+(B252*B253)</f>
        <v>14481.85824</v>
      </c>
      <c r="C255" s="74">
        <f>C249+(C252*B253)</f>
        <v>16392.22871</v>
      </c>
      <c r="D255" s="216">
        <f>D249+(D252*B253)</f>
        <v>14731.17666</v>
      </c>
      <c r="E255" s="50"/>
      <c r="H255" s="192" t="s">
        <v>74</v>
      </c>
      <c r="I255" s="201">
        <f>AVERAGE(T36:T114)</f>
        <v>3397.037975</v>
      </c>
      <c r="J255" s="202">
        <f>AVERAGE(T115:T194)</f>
        <v>3076.45</v>
      </c>
      <c r="K255" s="203">
        <f>AVERAGE(T195:T219)</f>
        <v>2765.8</v>
      </c>
      <c r="L255" s="197"/>
    </row>
    <row r="256">
      <c r="E256" s="190"/>
      <c r="H256" s="192" t="s">
        <v>75</v>
      </c>
      <c r="I256" s="210">
        <f>AVERAGE(U36:U114)</f>
        <v>2951.64557</v>
      </c>
      <c r="J256" s="107">
        <f>AVERAGE(U115:U194)</f>
        <v>2558.8125</v>
      </c>
      <c r="K256" s="211">
        <f>AVERAGE(U195:U219)</f>
        <v>2328.72</v>
      </c>
      <c r="L256" s="50"/>
    </row>
    <row r="257">
      <c r="E257" s="190"/>
      <c r="H257" s="192" t="s">
        <v>90</v>
      </c>
      <c r="I257" s="210">
        <f>AVERAGE(V36:V114)</f>
        <v>4732.139241</v>
      </c>
      <c r="J257" s="107">
        <f>AVERAGE(V115:V194)</f>
        <v>3931.3125</v>
      </c>
      <c r="K257" s="211">
        <f>AVERAGE(V195:V219)</f>
        <v>3761.6</v>
      </c>
      <c r="L257" s="50"/>
    </row>
    <row r="258">
      <c r="E258" s="190"/>
    </row>
    <row r="259">
      <c r="E259" s="190"/>
    </row>
    <row r="260">
      <c r="A260" s="191" t="s">
        <v>108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3"/>
    </row>
    <row r="261">
      <c r="E261" s="190"/>
    </row>
    <row r="262">
      <c r="A262" s="218" t="s">
        <v>109</v>
      </c>
      <c r="B262" s="2"/>
      <c r="C262" s="2"/>
      <c r="D262" s="2"/>
      <c r="E262" s="3"/>
    </row>
    <row r="263">
      <c r="A263" s="219" t="s">
        <v>5</v>
      </c>
      <c r="B263" s="219" t="s">
        <v>38</v>
      </c>
      <c r="C263" s="219" t="s">
        <v>23</v>
      </c>
      <c r="D263" s="219" t="s">
        <v>39</v>
      </c>
      <c r="E263" s="220" t="s">
        <v>89</v>
      </c>
      <c r="G263" s="108" t="s">
        <v>110</v>
      </c>
    </row>
    <row r="264">
      <c r="A264" s="168">
        <v>1.0</v>
      </c>
      <c r="B264" s="168">
        <v>3.0</v>
      </c>
      <c r="C264" s="169">
        <v>8.0</v>
      </c>
      <c r="D264" s="170" t="s">
        <v>68</v>
      </c>
      <c r="E264" s="171">
        <v>39092.53559</v>
      </c>
    </row>
    <row r="265">
      <c r="A265" s="85">
        <v>2.0</v>
      </c>
      <c r="B265" s="85">
        <v>3.0</v>
      </c>
      <c r="C265" s="87">
        <v>8.0</v>
      </c>
      <c r="D265" s="86" t="s">
        <v>68</v>
      </c>
      <c r="E265" s="161">
        <v>19354.31323</v>
      </c>
    </row>
    <row r="266">
      <c r="A266" s="85">
        <v>3.0</v>
      </c>
      <c r="B266" s="85">
        <v>3.0</v>
      </c>
      <c r="C266" s="87">
        <v>8.0</v>
      </c>
      <c r="D266" s="86" t="s">
        <v>68</v>
      </c>
      <c r="E266" s="161">
        <v>25252.08598</v>
      </c>
    </row>
    <row r="267">
      <c r="A267" s="85">
        <v>4.0</v>
      </c>
      <c r="B267" s="85">
        <v>3.0</v>
      </c>
      <c r="C267" s="87">
        <v>8.0</v>
      </c>
      <c r="D267" s="86" t="s">
        <v>68</v>
      </c>
      <c r="E267" s="161">
        <v>23742.30938</v>
      </c>
      <c r="H267" s="192" t="s">
        <v>111</v>
      </c>
      <c r="I267" s="221" t="s">
        <v>30</v>
      </c>
      <c r="J267" s="192" t="s">
        <v>31</v>
      </c>
    </row>
    <row r="268">
      <c r="A268" s="85">
        <v>5.0</v>
      </c>
      <c r="B268" s="85">
        <v>3.0</v>
      </c>
      <c r="C268" s="87">
        <v>8.0</v>
      </c>
      <c r="D268" s="86" t="s">
        <v>68</v>
      </c>
      <c r="E268" s="161">
        <v>16402.47351</v>
      </c>
      <c r="H268" s="192">
        <v>8.0</v>
      </c>
      <c r="I268" s="201"/>
      <c r="J268" s="199">
        <f>AVERAGE(E264:E279)</f>
        <v>19129.72277</v>
      </c>
    </row>
    <row r="269">
      <c r="A269" s="85">
        <v>6.0</v>
      </c>
      <c r="B269" s="85">
        <v>3.0</v>
      </c>
      <c r="C269" s="87">
        <v>8.0</v>
      </c>
      <c r="D269" s="86" t="s">
        <v>68</v>
      </c>
      <c r="E269" s="161">
        <v>8619.85359</v>
      </c>
      <c r="H269" s="192">
        <v>11.0</v>
      </c>
      <c r="I269" s="210"/>
      <c r="J269" s="208">
        <f>AVERAGE(E280)</f>
        <v>6186.92825</v>
      </c>
    </row>
    <row r="270">
      <c r="A270" s="85">
        <v>7.0</v>
      </c>
      <c r="B270" s="85">
        <v>3.0</v>
      </c>
      <c r="C270" s="87">
        <v>8.0</v>
      </c>
      <c r="D270" s="86" t="s">
        <v>68</v>
      </c>
      <c r="E270" s="161">
        <v>21545.07869</v>
      </c>
      <c r="H270" s="192">
        <v>14.0</v>
      </c>
      <c r="I270" s="210"/>
      <c r="J270" s="208">
        <f>AVERAGE(E281:E285)</f>
        <v>8717.888622</v>
      </c>
    </row>
    <row r="271">
      <c r="A271" s="85">
        <v>8.0</v>
      </c>
      <c r="B271" s="85">
        <v>3.0</v>
      </c>
      <c r="C271" s="87">
        <v>8.0</v>
      </c>
      <c r="D271" s="86" t="s">
        <v>68</v>
      </c>
      <c r="E271" s="161">
        <v>18910.96803</v>
      </c>
      <c r="H271" s="192">
        <v>16.0</v>
      </c>
      <c r="I271" s="210"/>
      <c r="J271" s="208">
        <f>AVERAGE(E286:E289)</f>
        <v>13885.12295</v>
      </c>
    </row>
    <row r="272">
      <c r="A272" s="85">
        <v>9.0</v>
      </c>
      <c r="B272" s="85">
        <v>3.0</v>
      </c>
      <c r="C272" s="87">
        <v>8.0</v>
      </c>
      <c r="D272" s="86" t="s">
        <v>68</v>
      </c>
      <c r="E272" s="161">
        <v>16066.36333</v>
      </c>
      <c r="H272" s="192">
        <v>17.0</v>
      </c>
      <c r="I272" s="210"/>
      <c r="J272" s="208">
        <f>AVERAGE(E290:E294)</f>
        <v>10424.30273</v>
      </c>
    </row>
    <row r="273">
      <c r="A273" s="85">
        <v>10.0</v>
      </c>
      <c r="B273" s="85">
        <v>3.0</v>
      </c>
      <c r="C273" s="87">
        <v>8.0</v>
      </c>
      <c r="D273" s="86" t="s">
        <v>68</v>
      </c>
      <c r="E273" s="161">
        <v>20608.41595</v>
      </c>
      <c r="H273" s="192">
        <v>18.0</v>
      </c>
      <c r="I273" s="210"/>
      <c r="J273" s="208">
        <f>AVERAGE(E295)</f>
        <v>4601.069768</v>
      </c>
    </row>
    <row r="274">
      <c r="A274" s="85">
        <v>11.0</v>
      </c>
      <c r="B274" s="85">
        <v>3.0</v>
      </c>
      <c r="C274" s="87">
        <v>8.0</v>
      </c>
      <c r="D274" s="86" t="s">
        <v>68</v>
      </c>
      <c r="E274" s="161">
        <v>27867.39441</v>
      </c>
      <c r="H274" s="192">
        <v>19.0</v>
      </c>
      <c r="I274" s="210"/>
      <c r="J274" s="208">
        <f>AVERAGE(E296:E309)</f>
        <v>10864.99793</v>
      </c>
    </row>
    <row r="275">
      <c r="A275" s="85">
        <v>12.0</v>
      </c>
      <c r="B275" s="85">
        <v>3.0</v>
      </c>
      <c r="C275" s="87">
        <v>8.0</v>
      </c>
      <c r="D275" s="86" t="s">
        <v>68</v>
      </c>
      <c r="E275" s="161">
        <v>15233.01863</v>
      </c>
      <c r="H275" s="192">
        <v>21.0</v>
      </c>
      <c r="I275" s="210"/>
      <c r="J275" s="208">
        <f>AVERAGE(E310:E313)</f>
        <v>13896.92418</v>
      </c>
    </row>
    <row r="276">
      <c r="A276" s="168">
        <v>1.0</v>
      </c>
      <c r="B276" s="168">
        <v>4.0</v>
      </c>
      <c r="C276" s="168">
        <v>8.0</v>
      </c>
      <c r="D276" s="170" t="s">
        <v>68</v>
      </c>
      <c r="E276" s="171">
        <v>7929.802969</v>
      </c>
      <c r="H276" s="192">
        <v>22.0</v>
      </c>
      <c r="I276" s="210"/>
      <c r="J276" s="208">
        <f>AVERAGE(E314)</f>
        <v>28826.06028</v>
      </c>
    </row>
    <row r="277">
      <c r="A277" s="85">
        <v>2.0</v>
      </c>
      <c r="B277" s="85">
        <v>4.0</v>
      </c>
      <c r="C277" s="85">
        <v>8.0</v>
      </c>
      <c r="D277" s="86" t="s">
        <v>68</v>
      </c>
      <c r="E277" s="161">
        <v>11820.59773</v>
      </c>
      <c r="H277" s="192">
        <v>23.0</v>
      </c>
      <c r="I277" s="210"/>
      <c r="J277" s="208">
        <f>AVERAGE(E315:E320)</f>
        <v>19703.9701</v>
      </c>
    </row>
    <row r="278">
      <c r="A278" s="85">
        <v>3.0</v>
      </c>
      <c r="B278" s="85">
        <v>4.0</v>
      </c>
      <c r="C278" s="85">
        <v>8.0</v>
      </c>
      <c r="D278" s="86" t="s">
        <v>68</v>
      </c>
      <c r="E278" s="161">
        <v>17739.82879</v>
      </c>
      <c r="H278" s="192">
        <v>25.0</v>
      </c>
      <c r="I278" s="210"/>
      <c r="J278" s="208">
        <f>AVERAGE(E321:E328)</f>
        <v>14640.30677</v>
      </c>
    </row>
    <row r="279">
      <c r="A279" s="85">
        <v>4.0</v>
      </c>
      <c r="B279" s="85">
        <v>4.0</v>
      </c>
      <c r="C279" s="85">
        <v>8.0</v>
      </c>
      <c r="D279" s="86" t="s">
        <v>68</v>
      </c>
      <c r="E279" s="161">
        <v>15890.52448</v>
      </c>
      <c r="H279" s="192">
        <v>28.0</v>
      </c>
      <c r="I279" s="210"/>
      <c r="J279" s="208">
        <f>AVERAGE(E329:E330)</f>
        <v>10402.55742</v>
      </c>
    </row>
    <row r="280">
      <c r="A280" s="170">
        <v>1.0</v>
      </c>
      <c r="B280" s="170">
        <v>5.0</v>
      </c>
      <c r="C280" s="170">
        <v>11.0</v>
      </c>
      <c r="D280" s="170" t="s">
        <v>68</v>
      </c>
      <c r="E280" s="171">
        <v>6186.92825</v>
      </c>
      <c r="H280" s="192">
        <v>29.0</v>
      </c>
      <c r="I280" s="210"/>
      <c r="J280" s="208">
        <f>AVERAGE(E331:E332)</f>
        <v>6502.173266</v>
      </c>
    </row>
    <row r="281">
      <c r="A281" s="85">
        <v>5.0</v>
      </c>
      <c r="B281" s="85">
        <v>4.0</v>
      </c>
      <c r="C281" s="85">
        <v>14.0</v>
      </c>
      <c r="D281" s="86" t="s">
        <v>68</v>
      </c>
      <c r="E281" s="161">
        <v>9214.102003</v>
      </c>
      <c r="H281" s="192">
        <v>30.0</v>
      </c>
      <c r="I281" s="210"/>
      <c r="J281" s="208">
        <f>AVERAGE(E333:E342)</f>
        <v>18593.03843</v>
      </c>
    </row>
    <row r="282">
      <c r="A282" s="85">
        <v>7.0</v>
      </c>
      <c r="B282" s="85">
        <v>4.0</v>
      </c>
      <c r="C282" s="85">
        <v>14.0</v>
      </c>
      <c r="D282" s="86" t="s">
        <v>68</v>
      </c>
      <c r="E282" s="161">
        <v>5139.51858</v>
      </c>
      <c r="H282" s="192">
        <v>32.0</v>
      </c>
      <c r="I282" s="210"/>
      <c r="J282" s="222">
        <v>0.0</v>
      </c>
    </row>
    <row r="283">
      <c r="A283" s="85">
        <v>8.0</v>
      </c>
      <c r="B283" s="85">
        <v>4.0</v>
      </c>
      <c r="C283" s="85">
        <v>14.0</v>
      </c>
      <c r="D283" s="86" t="s">
        <v>68</v>
      </c>
      <c r="E283" s="161">
        <v>16006.17336</v>
      </c>
    </row>
    <row r="284">
      <c r="A284" s="85">
        <v>9.0</v>
      </c>
      <c r="B284" s="85">
        <v>4.0</v>
      </c>
      <c r="C284" s="85">
        <v>14.0</v>
      </c>
      <c r="D284" s="86" t="s">
        <v>68</v>
      </c>
      <c r="E284" s="161">
        <v>3669.926692</v>
      </c>
    </row>
    <row r="285">
      <c r="A285" s="85">
        <v>10.0</v>
      </c>
      <c r="B285" s="85">
        <v>4.0</v>
      </c>
      <c r="C285" s="85">
        <v>14.0</v>
      </c>
      <c r="D285" s="86" t="s">
        <v>68</v>
      </c>
      <c r="E285" s="161">
        <v>9559.722476</v>
      </c>
    </row>
    <row r="286">
      <c r="A286" s="85">
        <v>13.0</v>
      </c>
      <c r="B286" s="85">
        <v>3.0</v>
      </c>
      <c r="C286" s="87">
        <v>16.0</v>
      </c>
      <c r="D286" s="86" t="s">
        <v>68</v>
      </c>
      <c r="E286" s="161">
        <v>13003.91497</v>
      </c>
    </row>
    <row r="287">
      <c r="A287" s="85">
        <v>14.0</v>
      </c>
      <c r="B287" s="85">
        <v>3.0</v>
      </c>
      <c r="C287" s="87">
        <v>16.0</v>
      </c>
      <c r="D287" s="86" t="s">
        <v>68</v>
      </c>
      <c r="E287" s="161">
        <v>6713.17353</v>
      </c>
    </row>
    <row r="288">
      <c r="A288" s="85">
        <v>15.0</v>
      </c>
      <c r="B288" s="85">
        <v>3.0</v>
      </c>
      <c r="C288" s="87">
        <v>16.0</v>
      </c>
      <c r="D288" s="86" t="s">
        <v>68</v>
      </c>
      <c r="E288" s="161">
        <v>23497.3244</v>
      </c>
    </row>
    <row r="289">
      <c r="A289" s="85">
        <v>16.0</v>
      </c>
      <c r="B289" s="85">
        <v>3.0</v>
      </c>
      <c r="C289" s="87">
        <v>16.0</v>
      </c>
      <c r="D289" s="86" t="s">
        <v>68</v>
      </c>
      <c r="E289" s="161">
        <v>12326.07888</v>
      </c>
    </row>
    <row r="290">
      <c r="A290" s="86">
        <v>4.0</v>
      </c>
      <c r="B290" s="86">
        <v>5.0</v>
      </c>
      <c r="C290" s="86">
        <v>17.0</v>
      </c>
      <c r="D290" s="86" t="s">
        <v>68</v>
      </c>
      <c r="E290" s="161">
        <v>12948.55651</v>
      </c>
    </row>
    <row r="291">
      <c r="A291" s="86">
        <v>5.0</v>
      </c>
      <c r="B291" s="86">
        <v>5.0</v>
      </c>
      <c r="C291" s="86">
        <v>17.0</v>
      </c>
      <c r="D291" s="86" t="s">
        <v>68</v>
      </c>
      <c r="E291" s="161">
        <v>14089.99859</v>
      </c>
    </row>
    <row r="292">
      <c r="A292" s="86">
        <v>6.0</v>
      </c>
      <c r="B292" s="86">
        <v>5.0</v>
      </c>
      <c r="C292" s="86">
        <v>17.0</v>
      </c>
      <c r="D292" s="86" t="s">
        <v>68</v>
      </c>
      <c r="E292" s="161">
        <v>13911.81042</v>
      </c>
    </row>
    <row r="293">
      <c r="A293" s="86">
        <v>7.0</v>
      </c>
      <c r="B293" s="86">
        <v>5.0</v>
      </c>
      <c r="C293" s="86">
        <v>17.0</v>
      </c>
      <c r="D293" s="86" t="s">
        <v>68</v>
      </c>
      <c r="E293" s="161">
        <v>6192.810844</v>
      </c>
    </row>
    <row r="294">
      <c r="A294" s="86">
        <v>8.0</v>
      </c>
      <c r="B294" s="86">
        <v>5.0</v>
      </c>
      <c r="C294" s="86">
        <v>17.0</v>
      </c>
      <c r="D294" s="86" t="s">
        <v>68</v>
      </c>
      <c r="E294" s="161">
        <v>4978.337302</v>
      </c>
    </row>
    <row r="295">
      <c r="A295" s="85">
        <v>11.0</v>
      </c>
      <c r="B295" s="85">
        <v>4.0</v>
      </c>
      <c r="C295" s="85">
        <v>18.0</v>
      </c>
      <c r="D295" s="86" t="s">
        <v>68</v>
      </c>
      <c r="E295" s="161">
        <v>4601.069768</v>
      </c>
    </row>
    <row r="296">
      <c r="A296" s="86">
        <v>9.0</v>
      </c>
      <c r="B296" s="86">
        <v>5.0</v>
      </c>
      <c r="C296" s="86">
        <v>19.0</v>
      </c>
      <c r="D296" s="86" t="s">
        <v>68</v>
      </c>
      <c r="E296" s="161">
        <v>6021.472761</v>
      </c>
    </row>
    <row r="297">
      <c r="A297" s="86">
        <v>10.0</v>
      </c>
      <c r="B297" s="86">
        <v>5.0</v>
      </c>
      <c r="C297" s="86">
        <v>19.0</v>
      </c>
      <c r="D297" s="86" t="s">
        <v>68</v>
      </c>
      <c r="E297" s="161">
        <v>4743.915779</v>
      </c>
    </row>
    <row r="298">
      <c r="A298" s="86">
        <v>11.0</v>
      </c>
      <c r="B298" s="86">
        <v>5.0</v>
      </c>
      <c r="C298" s="86">
        <v>19.0</v>
      </c>
      <c r="D298" s="86" t="s">
        <v>68</v>
      </c>
      <c r="E298" s="161">
        <v>8021.068334</v>
      </c>
    </row>
    <row r="299">
      <c r="A299" s="86">
        <v>12.0</v>
      </c>
      <c r="B299" s="86">
        <v>5.0</v>
      </c>
      <c r="C299" s="86">
        <v>19.0</v>
      </c>
      <c r="D299" s="86" t="s">
        <v>68</v>
      </c>
      <c r="E299" s="161">
        <v>3855.971605</v>
      </c>
    </row>
    <row r="300">
      <c r="A300" s="86">
        <v>13.0</v>
      </c>
      <c r="B300" s="86">
        <v>5.0</v>
      </c>
      <c r="C300" s="86">
        <v>19.0</v>
      </c>
      <c r="D300" s="86" t="s">
        <v>68</v>
      </c>
      <c r="E300" s="161">
        <v>6694.499938</v>
      </c>
    </row>
    <row r="301">
      <c r="A301" s="86">
        <v>14.0</v>
      </c>
      <c r="B301" s="86">
        <v>5.0</v>
      </c>
      <c r="C301" s="86">
        <v>19.0</v>
      </c>
      <c r="D301" s="86" t="s">
        <v>68</v>
      </c>
      <c r="E301" s="161">
        <v>19670.42838</v>
      </c>
    </row>
    <row r="302">
      <c r="A302" s="86">
        <v>15.0</v>
      </c>
      <c r="B302" s="86">
        <v>5.0</v>
      </c>
      <c r="C302" s="86">
        <v>19.0</v>
      </c>
      <c r="D302" s="86" t="s">
        <v>68</v>
      </c>
      <c r="E302" s="161">
        <v>9701.260007</v>
      </c>
    </row>
    <row r="303">
      <c r="A303" s="86">
        <v>16.0</v>
      </c>
      <c r="B303" s="86">
        <v>5.0</v>
      </c>
      <c r="C303" s="86">
        <v>19.0</v>
      </c>
      <c r="D303" s="86" t="s">
        <v>68</v>
      </c>
      <c r="E303" s="161">
        <v>16521.77731</v>
      </c>
    </row>
    <row r="304">
      <c r="A304" s="86">
        <v>17.0</v>
      </c>
      <c r="B304" s="86">
        <v>5.0</v>
      </c>
      <c r="C304" s="86">
        <v>19.0</v>
      </c>
      <c r="D304" s="86" t="s">
        <v>68</v>
      </c>
      <c r="E304" s="161">
        <v>18915.7099</v>
      </c>
    </row>
    <row r="305">
      <c r="A305" s="86">
        <v>18.0</v>
      </c>
      <c r="B305" s="86">
        <v>5.0</v>
      </c>
      <c r="C305" s="86">
        <v>19.0</v>
      </c>
      <c r="D305" s="86" t="s">
        <v>68</v>
      </c>
      <c r="E305" s="161">
        <v>4449.823584</v>
      </c>
    </row>
    <row r="306">
      <c r="A306" s="86">
        <v>19.0</v>
      </c>
      <c r="B306" s="86">
        <v>5.0</v>
      </c>
      <c r="C306" s="86">
        <v>19.0</v>
      </c>
      <c r="D306" s="86" t="s">
        <v>68</v>
      </c>
      <c r="E306" s="161">
        <v>10264.68502</v>
      </c>
    </row>
    <row r="307">
      <c r="A307" s="86">
        <v>20.0</v>
      </c>
      <c r="B307" s="86">
        <v>5.0</v>
      </c>
      <c r="C307" s="86">
        <v>19.0</v>
      </c>
      <c r="D307" s="86" t="s">
        <v>68</v>
      </c>
      <c r="E307" s="161">
        <v>15367.09642</v>
      </c>
    </row>
    <row r="308">
      <c r="A308" s="86">
        <v>21.0</v>
      </c>
      <c r="B308" s="86">
        <v>5.0</v>
      </c>
      <c r="C308" s="86">
        <v>19.0</v>
      </c>
      <c r="D308" s="86" t="s">
        <v>68</v>
      </c>
      <c r="E308" s="161">
        <v>13892.3579</v>
      </c>
    </row>
    <row r="309">
      <c r="A309" s="86">
        <v>22.0</v>
      </c>
      <c r="B309" s="86">
        <v>5.0</v>
      </c>
      <c r="C309" s="86">
        <v>19.0</v>
      </c>
      <c r="D309" s="86" t="s">
        <v>68</v>
      </c>
      <c r="E309" s="161">
        <v>13989.90404</v>
      </c>
    </row>
    <row r="310">
      <c r="A310" s="85">
        <v>17.0</v>
      </c>
      <c r="B310" s="85">
        <v>3.0</v>
      </c>
      <c r="C310" s="85">
        <v>21.0</v>
      </c>
      <c r="D310" s="86" t="s">
        <v>68</v>
      </c>
      <c r="E310" s="161">
        <v>9886.475257</v>
      </c>
    </row>
    <row r="311">
      <c r="A311" s="85">
        <v>18.0</v>
      </c>
      <c r="B311" s="85">
        <v>3.0</v>
      </c>
      <c r="C311" s="85">
        <v>21.0</v>
      </c>
      <c r="D311" s="86" t="s">
        <v>68</v>
      </c>
      <c r="E311" s="161">
        <v>10317.63454</v>
      </c>
    </row>
    <row r="312">
      <c r="A312" s="85">
        <v>19.0</v>
      </c>
      <c r="B312" s="85">
        <v>3.0</v>
      </c>
      <c r="C312" s="85">
        <v>21.0</v>
      </c>
      <c r="D312" s="86" t="s">
        <v>68</v>
      </c>
      <c r="E312" s="161">
        <v>18787.82874</v>
      </c>
    </row>
    <row r="313">
      <c r="A313" s="85">
        <v>20.0</v>
      </c>
      <c r="B313" s="85">
        <v>3.0</v>
      </c>
      <c r="C313" s="85">
        <v>21.0</v>
      </c>
      <c r="D313" s="86" t="s">
        <v>68</v>
      </c>
      <c r="E313" s="161">
        <v>16595.75819</v>
      </c>
    </row>
    <row r="314">
      <c r="A314" s="85">
        <v>12.0</v>
      </c>
      <c r="B314" s="85">
        <v>4.0</v>
      </c>
      <c r="C314" s="85">
        <v>22.0</v>
      </c>
      <c r="D314" s="86" t="s">
        <v>68</v>
      </c>
      <c r="E314" s="161">
        <v>28826.06028</v>
      </c>
    </row>
    <row r="315">
      <c r="A315" s="85">
        <v>21.0</v>
      </c>
      <c r="B315" s="85">
        <v>3.0</v>
      </c>
      <c r="C315" s="85">
        <v>23.0</v>
      </c>
      <c r="D315" s="86" t="s">
        <v>68</v>
      </c>
      <c r="E315" s="161">
        <v>10095.0304</v>
      </c>
    </row>
    <row r="316">
      <c r="A316" s="85">
        <v>22.0</v>
      </c>
      <c r="B316" s="85">
        <v>3.0</v>
      </c>
      <c r="C316" s="85">
        <v>23.0</v>
      </c>
      <c r="D316" s="86" t="s">
        <v>68</v>
      </c>
      <c r="E316" s="161">
        <v>15682.17442</v>
      </c>
    </row>
    <row r="317">
      <c r="A317" s="85">
        <v>23.0</v>
      </c>
      <c r="B317" s="85">
        <v>3.0</v>
      </c>
      <c r="C317" s="85">
        <v>23.0</v>
      </c>
      <c r="D317" s="86" t="s">
        <v>68</v>
      </c>
      <c r="E317" s="161">
        <v>16720.53366</v>
      </c>
    </row>
    <row r="318">
      <c r="A318" s="85">
        <v>24.0</v>
      </c>
      <c r="B318" s="85">
        <v>3.0</v>
      </c>
      <c r="C318" s="85">
        <v>23.0</v>
      </c>
      <c r="D318" s="86" t="s">
        <v>68</v>
      </c>
      <c r="E318" s="161">
        <v>17466.00838</v>
      </c>
    </row>
    <row r="319">
      <c r="A319" s="85">
        <v>25.0</v>
      </c>
      <c r="B319" s="85">
        <v>3.0</v>
      </c>
      <c r="C319" s="85">
        <v>23.0</v>
      </c>
      <c r="D319" s="86" t="s">
        <v>68</v>
      </c>
      <c r="E319" s="161">
        <v>30646.37552</v>
      </c>
    </row>
    <row r="320">
      <c r="A320" s="85">
        <v>26.0</v>
      </c>
      <c r="B320" s="85">
        <v>3.0</v>
      </c>
      <c r="C320" s="85">
        <v>23.0</v>
      </c>
      <c r="D320" s="86" t="s">
        <v>68</v>
      </c>
      <c r="E320" s="161">
        <v>27613.69822</v>
      </c>
    </row>
    <row r="321">
      <c r="A321" s="86">
        <v>23.0</v>
      </c>
      <c r="B321" s="86">
        <v>5.0</v>
      </c>
      <c r="C321" s="86">
        <v>25.0</v>
      </c>
      <c r="D321" s="86" t="s">
        <v>68</v>
      </c>
      <c r="E321" s="161">
        <v>15093.42336</v>
      </c>
    </row>
    <row r="322">
      <c r="A322" s="86">
        <v>24.0</v>
      </c>
      <c r="B322" s="86">
        <v>5.0</v>
      </c>
      <c r="C322" s="86">
        <v>25.0</v>
      </c>
      <c r="D322" s="86" t="s">
        <v>68</v>
      </c>
      <c r="E322" s="161">
        <v>15373.44041</v>
      </c>
    </row>
    <row r="323">
      <c r="A323" s="86">
        <v>25.0</v>
      </c>
      <c r="B323" s="86">
        <v>5.0</v>
      </c>
      <c r="C323" s="86">
        <v>25.0</v>
      </c>
      <c r="D323" s="86" t="s">
        <v>68</v>
      </c>
      <c r="E323" s="161">
        <v>9176.245415</v>
      </c>
    </row>
    <row r="324">
      <c r="A324" s="86">
        <v>26.0</v>
      </c>
      <c r="B324" s="86">
        <v>5.0</v>
      </c>
      <c r="C324" s="86">
        <v>25.0</v>
      </c>
      <c r="D324" s="86" t="s">
        <v>68</v>
      </c>
      <c r="E324" s="161">
        <v>16429.31502</v>
      </c>
    </row>
    <row r="325">
      <c r="A325" s="86">
        <v>27.0</v>
      </c>
      <c r="B325" s="86">
        <v>5.0</v>
      </c>
      <c r="C325" s="86">
        <v>25.0</v>
      </c>
      <c r="D325" s="86" t="s">
        <v>68</v>
      </c>
      <c r="E325" s="161">
        <v>5858.532445</v>
      </c>
    </row>
    <row r="326">
      <c r="A326" s="86">
        <v>28.0</v>
      </c>
      <c r="B326" s="86">
        <v>5.0</v>
      </c>
      <c r="C326" s="86">
        <v>25.0</v>
      </c>
      <c r="D326" s="86" t="s">
        <v>68</v>
      </c>
      <c r="E326" s="161">
        <v>6603.423044</v>
      </c>
    </row>
    <row r="327">
      <c r="A327" s="86">
        <v>29.0</v>
      </c>
      <c r="B327" s="86">
        <v>5.0</v>
      </c>
      <c r="C327" s="86">
        <v>25.0</v>
      </c>
      <c r="D327" s="86" t="s">
        <v>68</v>
      </c>
      <c r="E327" s="161">
        <v>11284.09775</v>
      </c>
    </row>
    <row r="328">
      <c r="A328" s="86">
        <v>30.0</v>
      </c>
      <c r="B328" s="86">
        <v>5.0</v>
      </c>
      <c r="C328" s="86">
        <v>25.0</v>
      </c>
      <c r="D328" s="86" t="s">
        <v>68</v>
      </c>
      <c r="E328" s="161">
        <v>37303.97673</v>
      </c>
    </row>
    <row r="329">
      <c r="A329" s="86">
        <v>31.0</v>
      </c>
      <c r="B329" s="86">
        <v>5.0</v>
      </c>
      <c r="C329" s="86">
        <v>28.0</v>
      </c>
      <c r="D329" s="86" t="s">
        <v>68</v>
      </c>
      <c r="E329" s="161">
        <v>11537.52828</v>
      </c>
    </row>
    <row r="330">
      <c r="A330" s="223">
        <v>32.0</v>
      </c>
      <c r="B330" s="223">
        <v>5.0</v>
      </c>
      <c r="C330" s="223">
        <v>28.0</v>
      </c>
      <c r="D330" s="223" t="s">
        <v>68</v>
      </c>
      <c r="E330" s="167">
        <v>9267.586566</v>
      </c>
    </row>
    <row r="331">
      <c r="A331" s="85">
        <v>11.0</v>
      </c>
      <c r="B331" s="86">
        <v>2.0</v>
      </c>
      <c r="C331" s="87">
        <v>29.0</v>
      </c>
      <c r="D331" s="86" t="s">
        <v>68</v>
      </c>
      <c r="E331" s="161">
        <v>10407.59571</v>
      </c>
    </row>
    <row r="332">
      <c r="A332" s="85">
        <v>12.0</v>
      </c>
      <c r="B332" s="86">
        <v>2.0</v>
      </c>
      <c r="C332" s="87">
        <v>29.0</v>
      </c>
      <c r="D332" s="86" t="s">
        <v>68</v>
      </c>
      <c r="E332" s="161">
        <v>2596.750821</v>
      </c>
    </row>
    <row r="333">
      <c r="A333" s="85">
        <v>13.0</v>
      </c>
      <c r="B333" s="86">
        <v>2.0</v>
      </c>
      <c r="C333" s="87">
        <v>30.0</v>
      </c>
      <c r="D333" s="86" t="s">
        <v>68</v>
      </c>
      <c r="E333" s="161">
        <v>4446.169536</v>
      </c>
    </row>
    <row r="334">
      <c r="A334" s="85">
        <v>14.0</v>
      </c>
      <c r="B334" s="86">
        <v>2.0</v>
      </c>
      <c r="C334" s="87">
        <v>30.0</v>
      </c>
      <c r="D334" s="86" t="s">
        <v>68</v>
      </c>
      <c r="E334" s="161">
        <v>8090.145073</v>
      </c>
    </row>
    <row r="335">
      <c r="A335" s="85">
        <v>27.0</v>
      </c>
      <c r="B335" s="85">
        <v>3.0</v>
      </c>
      <c r="C335" s="85">
        <v>30.0</v>
      </c>
      <c r="D335" s="86" t="s">
        <v>68</v>
      </c>
      <c r="E335" s="161">
        <v>10127.75281</v>
      </c>
    </row>
    <row r="336">
      <c r="A336" s="85">
        <v>28.0</v>
      </c>
      <c r="B336" s="85">
        <v>3.0</v>
      </c>
      <c r="C336" s="85">
        <v>30.0</v>
      </c>
      <c r="D336" s="86" t="s">
        <v>68</v>
      </c>
      <c r="E336" s="161">
        <v>28601.16955</v>
      </c>
    </row>
    <row r="337">
      <c r="A337" s="85">
        <v>29.0</v>
      </c>
      <c r="B337" s="85">
        <v>3.0</v>
      </c>
      <c r="C337" s="85">
        <v>30.0</v>
      </c>
      <c r="D337" s="86" t="s">
        <v>68</v>
      </c>
      <c r="E337" s="161">
        <v>20117.21229</v>
      </c>
    </row>
    <row r="338">
      <c r="A338" s="85">
        <v>30.0</v>
      </c>
      <c r="B338" s="85">
        <v>3.0</v>
      </c>
      <c r="C338" s="85">
        <v>30.0</v>
      </c>
      <c r="D338" s="86" t="s">
        <v>68</v>
      </c>
      <c r="E338" s="161">
        <v>16176.27153</v>
      </c>
    </row>
    <row r="339">
      <c r="A339" s="85">
        <v>31.0</v>
      </c>
      <c r="B339" s="85">
        <v>3.0</v>
      </c>
      <c r="C339" s="85">
        <v>30.0</v>
      </c>
      <c r="D339" s="86" t="s">
        <v>68</v>
      </c>
      <c r="E339" s="161">
        <v>19351.952</v>
      </c>
    </row>
    <row r="340">
      <c r="A340" s="85">
        <v>32.0</v>
      </c>
      <c r="B340" s="85">
        <v>3.0</v>
      </c>
      <c r="C340" s="85">
        <v>30.0</v>
      </c>
      <c r="D340" s="86" t="s">
        <v>68</v>
      </c>
      <c r="E340" s="161">
        <v>22025.09006</v>
      </c>
    </row>
    <row r="341">
      <c r="A341" s="85">
        <v>33.0</v>
      </c>
      <c r="B341" s="85">
        <v>3.0</v>
      </c>
      <c r="C341" s="85">
        <v>30.0</v>
      </c>
      <c r="D341" s="86" t="s">
        <v>68</v>
      </c>
      <c r="E341" s="161">
        <v>31470.91211</v>
      </c>
    </row>
    <row r="342">
      <c r="A342" s="224">
        <v>34.0</v>
      </c>
      <c r="B342" s="224">
        <v>3.0</v>
      </c>
      <c r="C342" s="224">
        <v>30.0</v>
      </c>
      <c r="D342" s="90" t="s">
        <v>68</v>
      </c>
      <c r="E342" s="182">
        <v>25523.70934</v>
      </c>
    </row>
    <row r="343">
      <c r="E343" s="190"/>
    </row>
    <row r="344">
      <c r="E344" s="190"/>
    </row>
    <row r="345">
      <c r="A345" s="191" t="s">
        <v>112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3"/>
    </row>
    <row r="346">
      <c r="E346" s="190"/>
    </row>
    <row r="347">
      <c r="E347" s="190"/>
    </row>
    <row r="348">
      <c r="A348" s="56" t="s">
        <v>5</v>
      </c>
      <c r="B348" s="56" t="s">
        <v>38</v>
      </c>
      <c r="C348" s="56" t="s">
        <v>23</v>
      </c>
      <c r="D348" s="56" t="s">
        <v>39</v>
      </c>
      <c r="E348" s="110" t="s">
        <v>89</v>
      </c>
      <c r="G348" s="54" t="s">
        <v>99</v>
      </c>
      <c r="H348" s="54" t="s">
        <v>68</v>
      </c>
      <c r="I348" s="54" t="s">
        <v>113</v>
      </c>
      <c r="J348" s="54" t="s">
        <v>58</v>
      </c>
      <c r="K348" s="54" t="s">
        <v>114</v>
      </c>
      <c r="L348" s="54" t="s">
        <v>115</v>
      </c>
      <c r="M348" s="54" t="s">
        <v>116</v>
      </c>
    </row>
    <row r="349">
      <c r="A349" s="112">
        <v>1.0</v>
      </c>
      <c r="B349" s="60">
        <v>2.0</v>
      </c>
      <c r="C349" s="67">
        <v>8.0</v>
      </c>
      <c r="D349" s="60" t="s">
        <v>61</v>
      </c>
      <c r="E349" s="64">
        <v>247.8588707</v>
      </c>
      <c r="G349" s="205">
        <v>59.0</v>
      </c>
      <c r="H349" s="205">
        <f>STDEV(E349:E407)</f>
        <v>53.031153</v>
      </c>
      <c r="I349" s="205">
        <f>H349/(SQRT(G349))</f>
        <v>6.904068057</v>
      </c>
      <c r="J349" s="205">
        <v>1.96</v>
      </c>
      <c r="K349" s="225">
        <f>AVERAGE(E349:E407)</f>
        <v>177.2423024</v>
      </c>
      <c r="L349" s="225">
        <f>K349-(J349*I349)</f>
        <v>163.7103291</v>
      </c>
      <c r="M349" s="225">
        <f>K349+(J349*I349)</f>
        <v>190.7742758</v>
      </c>
    </row>
    <row r="350">
      <c r="A350" s="112">
        <v>4.0</v>
      </c>
      <c r="B350" s="60">
        <v>2.0</v>
      </c>
      <c r="C350" s="67">
        <v>8.0</v>
      </c>
      <c r="D350" s="60" t="s">
        <v>61</v>
      </c>
      <c r="E350" s="64">
        <v>71.86473408</v>
      </c>
    </row>
    <row r="351">
      <c r="A351" s="112">
        <v>5.0</v>
      </c>
      <c r="B351" s="60">
        <v>2.0</v>
      </c>
      <c r="C351" s="67">
        <v>9.0</v>
      </c>
      <c r="D351" s="60" t="s">
        <v>61</v>
      </c>
      <c r="E351" s="64">
        <v>164.6189314</v>
      </c>
      <c r="G351" s="226" t="s">
        <v>117</v>
      </c>
      <c r="H351" s="227"/>
      <c r="I351" s="227"/>
    </row>
    <row r="352">
      <c r="A352" s="112">
        <v>6.0</v>
      </c>
      <c r="B352" s="60">
        <v>2.0</v>
      </c>
      <c r="C352" s="67">
        <v>9.0</v>
      </c>
      <c r="D352" s="60" t="s">
        <v>61</v>
      </c>
      <c r="E352" s="64">
        <v>151.9779332</v>
      </c>
    </row>
    <row r="353">
      <c r="A353" s="138">
        <v>10.0</v>
      </c>
      <c r="B353" s="60">
        <v>2.0</v>
      </c>
      <c r="C353" s="67">
        <v>15.0</v>
      </c>
      <c r="D353" s="60" t="s">
        <v>61</v>
      </c>
      <c r="E353" s="64">
        <v>132.9588612</v>
      </c>
    </row>
    <row r="354">
      <c r="A354" s="138">
        <v>12.0</v>
      </c>
      <c r="B354" s="60">
        <v>2.0</v>
      </c>
      <c r="C354" s="67">
        <v>15.0</v>
      </c>
      <c r="D354" s="60" t="s">
        <v>61</v>
      </c>
      <c r="E354" s="64">
        <v>162.5527539</v>
      </c>
    </row>
    <row r="355">
      <c r="A355" s="112">
        <v>25.0</v>
      </c>
      <c r="B355" s="60">
        <v>2.0</v>
      </c>
      <c r="C355" s="67">
        <v>29.0</v>
      </c>
      <c r="D355" s="60" t="s">
        <v>61</v>
      </c>
      <c r="E355" s="64">
        <v>140.8951407</v>
      </c>
    </row>
    <row r="356">
      <c r="A356" s="139">
        <v>30.0</v>
      </c>
      <c r="B356" s="140">
        <v>2.0</v>
      </c>
      <c r="C356" s="141">
        <v>29.0</v>
      </c>
      <c r="D356" s="140" t="s">
        <v>61</v>
      </c>
      <c r="E356" s="129">
        <v>166.2180626</v>
      </c>
    </row>
    <row r="357">
      <c r="A357" s="112">
        <v>1.0</v>
      </c>
      <c r="B357" s="60">
        <v>3.0</v>
      </c>
      <c r="C357" s="67">
        <v>8.0</v>
      </c>
      <c r="D357" s="60" t="s">
        <v>61</v>
      </c>
      <c r="E357" s="64">
        <v>262.7681564</v>
      </c>
    </row>
    <row r="358">
      <c r="A358" s="112">
        <v>2.0</v>
      </c>
      <c r="B358" s="60">
        <v>3.0</v>
      </c>
      <c r="C358" s="67">
        <v>8.0</v>
      </c>
      <c r="D358" s="60" t="s">
        <v>61</v>
      </c>
      <c r="E358" s="64">
        <v>166.1207354</v>
      </c>
    </row>
    <row r="359">
      <c r="A359" s="112">
        <v>3.0</v>
      </c>
      <c r="B359" s="60">
        <v>3.0</v>
      </c>
      <c r="C359" s="67">
        <v>8.0</v>
      </c>
      <c r="D359" s="60" t="s">
        <v>61</v>
      </c>
      <c r="E359" s="64">
        <v>173.2816039</v>
      </c>
    </row>
    <row r="360">
      <c r="A360" s="112">
        <v>4.0</v>
      </c>
      <c r="B360" s="60">
        <v>3.0</v>
      </c>
      <c r="C360" s="67">
        <v>8.0</v>
      </c>
      <c r="D360" s="60" t="s">
        <v>61</v>
      </c>
      <c r="E360" s="64">
        <v>204.1606521</v>
      </c>
    </row>
    <row r="361">
      <c r="A361" s="112">
        <v>5.0</v>
      </c>
      <c r="B361" s="60">
        <v>3.0</v>
      </c>
      <c r="C361" s="67">
        <v>8.0</v>
      </c>
      <c r="D361" s="60" t="s">
        <v>61</v>
      </c>
      <c r="E361" s="64">
        <v>248.7546372</v>
      </c>
    </row>
    <row r="362">
      <c r="A362" s="112">
        <v>6.0</v>
      </c>
      <c r="B362" s="60">
        <v>3.0</v>
      </c>
      <c r="C362" s="67">
        <v>8.0</v>
      </c>
      <c r="D362" s="60" t="s">
        <v>61</v>
      </c>
      <c r="E362" s="64">
        <v>226.283598</v>
      </c>
    </row>
    <row r="363">
      <c r="A363" s="112">
        <v>8.0</v>
      </c>
      <c r="B363" s="60">
        <v>3.0</v>
      </c>
      <c r="C363" s="73">
        <v>14.0</v>
      </c>
      <c r="D363" s="60" t="s">
        <v>61</v>
      </c>
      <c r="E363" s="64">
        <v>149.4191279</v>
      </c>
    </row>
    <row r="364">
      <c r="A364" s="112">
        <v>9.0</v>
      </c>
      <c r="B364" s="60">
        <v>3.0</v>
      </c>
      <c r="C364" s="73">
        <v>14.0</v>
      </c>
      <c r="D364" s="60" t="s">
        <v>61</v>
      </c>
      <c r="E364" s="64">
        <v>169.5821517</v>
      </c>
    </row>
    <row r="365">
      <c r="A365" s="112">
        <v>10.0</v>
      </c>
      <c r="B365" s="60">
        <v>3.0</v>
      </c>
      <c r="C365" s="73">
        <v>14.0</v>
      </c>
      <c r="D365" s="60" t="s">
        <v>61</v>
      </c>
      <c r="E365" s="64">
        <v>159.3026624</v>
      </c>
    </row>
    <row r="366">
      <c r="A366" s="112">
        <v>11.0</v>
      </c>
      <c r="B366" s="60">
        <v>3.0</v>
      </c>
      <c r="C366" s="73">
        <v>14.0</v>
      </c>
      <c r="D366" s="60" t="s">
        <v>61</v>
      </c>
      <c r="E366" s="64">
        <v>189.0041188</v>
      </c>
    </row>
    <row r="367">
      <c r="A367" s="112">
        <v>13.0</v>
      </c>
      <c r="B367" s="60">
        <v>3.0</v>
      </c>
      <c r="C367" s="73">
        <v>14.0</v>
      </c>
      <c r="D367" s="60" t="s">
        <v>61</v>
      </c>
      <c r="E367" s="64">
        <v>169.858033</v>
      </c>
    </row>
    <row r="368">
      <c r="A368" s="112">
        <v>17.0</v>
      </c>
      <c r="B368" s="60">
        <v>3.0</v>
      </c>
      <c r="C368" s="73">
        <v>16.0</v>
      </c>
      <c r="D368" s="60" t="s">
        <v>61</v>
      </c>
      <c r="E368" s="64">
        <v>143.3946774</v>
      </c>
    </row>
    <row r="369">
      <c r="A369" s="112">
        <v>18.0</v>
      </c>
      <c r="B369" s="60">
        <v>3.0</v>
      </c>
      <c r="C369" s="73">
        <v>16.0</v>
      </c>
      <c r="D369" s="60" t="s">
        <v>61</v>
      </c>
      <c r="E369" s="64">
        <v>153.9825992</v>
      </c>
    </row>
    <row r="370">
      <c r="A370" s="112">
        <v>19.0</v>
      </c>
      <c r="B370" s="60">
        <v>3.0</v>
      </c>
      <c r="C370" s="73">
        <v>16.0</v>
      </c>
      <c r="D370" s="60" t="s">
        <v>61</v>
      </c>
      <c r="E370" s="64">
        <v>231.2434557</v>
      </c>
    </row>
    <row r="371">
      <c r="A371" s="112">
        <v>20.0</v>
      </c>
      <c r="B371" s="60">
        <v>3.0</v>
      </c>
      <c r="C371" s="73">
        <v>21.0</v>
      </c>
      <c r="D371" s="60" t="s">
        <v>61</v>
      </c>
      <c r="E371" s="64">
        <v>98.19699233</v>
      </c>
    </row>
    <row r="372">
      <c r="A372" s="112">
        <v>22.0</v>
      </c>
      <c r="B372" s="60">
        <v>3.0</v>
      </c>
      <c r="C372" s="73">
        <v>21.0</v>
      </c>
      <c r="D372" s="60" t="s">
        <v>61</v>
      </c>
      <c r="E372" s="64">
        <v>197.7274551</v>
      </c>
    </row>
    <row r="373">
      <c r="A373" s="112">
        <v>28.0</v>
      </c>
      <c r="B373" s="60">
        <v>3.0</v>
      </c>
      <c r="C373" s="73">
        <v>23.0</v>
      </c>
      <c r="D373" s="60" t="s">
        <v>61</v>
      </c>
      <c r="E373" s="64">
        <v>238.9260519</v>
      </c>
    </row>
    <row r="374">
      <c r="A374" s="112">
        <v>30.0</v>
      </c>
      <c r="B374" s="60">
        <v>3.0</v>
      </c>
      <c r="C374" s="73">
        <v>23.0</v>
      </c>
      <c r="D374" s="60" t="s">
        <v>61</v>
      </c>
      <c r="E374" s="64">
        <v>273.8848787</v>
      </c>
    </row>
    <row r="375">
      <c r="A375" s="112">
        <v>31.0</v>
      </c>
      <c r="B375" s="60">
        <v>3.0</v>
      </c>
      <c r="C375" s="73">
        <v>23.0</v>
      </c>
      <c r="D375" s="60" t="s">
        <v>61</v>
      </c>
      <c r="E375" s="64">
        <v>260.0523092</v>
      </c>
    </row>
    <row r="376">
      <c r="A376" s="112">
        <v>34.0</v>
      </c>
      <c r="B376" s="60">
        <v>3.0</v>
      </c>
      <c r="C376" s="73">
        <v>23.0</v>
      </c>
      <c r="D376" s="60" t="s">
        <v>61</v>
      </c>
      <c r="E376" s="64">
        <v>244.1583548</v>
      </c>
    </row>
    <row r="377">
      <c r="A377" s="112">
        <v>44.0</v>
      </c>
      <c r="B377" s="60">
        <v>3.0</v>
      </c>
      <c r="C377" s="73">
        <v>30.0</v>
      </c>
      <c r="D377" s="60" t="s">
        <v>61</v>
      </c>
      <c r="E377" s="64">
        <v>191.0758797</v>
      </c>
    </row>
    <row r="378">
      <c r="A378" s="112">
        <v>45.0</v>
      </c>
      <c r="B378" s="60">
        <v>3.0</v>
      </c>
      <c r="C378" s="73">
        <v>30.0</v>
      </c>
      <c r="D378" s="60" t="s">
        <v>61</v>
      </c>
      <c r="E378" s="64">
        <v>132.8572651</v>
      </c>
    </row>
    <row r="379">
      <c r="A379" s="112">
        <v>46.0</v>
      </c>
      <c r="B379" s="60">
        <v>3.0</v>
      </c>
      <c r="C379" s="73">
        <v>30.0</v>
      </c>
      <c r="D379" s="60" t="s">
        <v>61</v>
      </c>
      <c r="E379" s="64">
        <v>160.4845109</v>
      </c>
    </row>
    <row r="380">
      <c r="A380" s="112">
        <v>47.0</v>
      </c>
      <c r="B380" s="60">
        <v>3.0</v>
      </c>
      <c r="C380" s="73">
        <v>30.0</v>
      </c>
      <c r="D380" s="60" t="s">
        <v>61</v>
      </c>
      <c r="E380" s="64">
        <v>161.8537311</v>
      </c>
    </row>
    <row r="381">
      <c r="A381" s="112">
        <v>49.0</v>
      </c>
      <c r="B381" s="60">
        <v>3.0</v>
      </c>
      <c r="C381" s="73">
        <v>30.0</v>
      </c>
      <c r="D381" s="60" t="s">
        <v>61</v>
      </c>
      <c r="E381" s="64">
        <v>188.9747729</v>
      </c>
    </row>
    <row r="382">
      <c r="A382" s="112">
        <v>53.0</v>
      </c>
      <c r="B382" s="60">
        <v>3.0</v>
      </c>
      <c r="C382" s="73">
        <v>30.0</v>
      </c>
      <c r="D382" s="60" t="s">
        <v>61</v>
      </c>
      <c r="E382" s="64">
        <v>243.4946334</v>
      </c>
    </row>
    <row r="383">
      <c r="A383" s="112">
        <v>6.0</v>
      </c>
      <c r="B383" s="60">
        <v>4.0</v>
      </c>
      <c r="C383" s="73">
        <v>14.0</v>
      </c>
      <c r="D383" s="60" t="s">
        <v>61</v>
      </c>
      <c r="E383" s="64">
        <v>158.9226288</v>
      </c>
    </row>
    <row r="384">
      <c r="A384" s="112">
        <v>7.0</v>
      </c>
      <c r="B384" s="60">
        <v>4.0</v>
      </c>
      <c r="C384" s="73">
        <v>14.0</v>
      </c>
      <c r="D384" s="60" t="s">
        <v>61</v>
      </c>
      <c r="E384" s="64">
        <v>167.7313894</v>
      </c>
    </row>
    <row r="385">
      <c r="A385" s="112">
        <v>8.0</v>
      </c>
      <c r="B385" s="60">
        <v>4.0</v>
      </c>
      <c r="C385" s="73">
        <v>14.0</v>
      </c>
      <c r="D385" s="60" t="s">
        <v>61</v>
      </c>
      <c r="E385" s="64">
        <v>134.5074805</v>
      </c>
    </row>
    <row r="386">
      <c r="A386" s="112">
        <v>11.0</v>
      </c>
      <c r="B386" s="60">
        <v>4.0</v>
      </c>
      <c r="C386" s="73">
        <v>19.0</v>
      </c>
      <c r="D386" s="60" t="s">
        <v>61</v>
      </c>
      <c r="E386" s="64">
        <v>233.1081993</v>
      </c>
    </row>
    <row r="387">
      <c r="A387" s="112">
        <v>12.0</v>
      </c>
      <c r="B387" s="60">
        <v>4.0</v>
      </c>
      <c r="C387" s="73">
        <v>19.0</v>
      </c>
      <c r="D387" s="60" t="s">
        <v>61</v>
      </c>
      <c r="E387" s="64">
        <v>111.775886</v>
      </c>
    </row>
    <row r="388">
      <c r="A388" s="112">
        <v>13.0</v>
      </c>
      <c r="B388" s="60">
        <v>4.0</v>
      </c>
      <c r="C388" s="73">
        <v>19.0</v>
      </c>
      <c r="D388" s="60" t="s">
        <v>61</v>
      </c>
      <c r="E388" s="64">
        <v>168.5705852</v>
      </c>
    </row>
    <row r="389">
      <c r="A389" s="112">
        <v>17.0</v>
      </c>
      <c r="B389" s="60">
        <v>4.0</v>
      </c>
      <c r="C389" s="73">
        <v>19.0</v>
      </c>
      <c r="D389" s="60" t="s">
        <v>61</v>
      </c>
      <c r="E389" s="64">
        <v>177.7852582</v>
      </c>
    </row>
    <row r="390">
      <c r="A390" s="112">
        <v>18.0</v>
      </c>
      <c r="B390" s="60">
        <v>4.0</v>
      </c>
      <c r="C390" s="73">
        <v>19.0</v>
      </c>
      <c r="D390" s="60" t="s">
        <v>61</v>
      </c>
      <c r="E390" s="64">
        <v>87.91747355</v>
      </c>
    </row>
    <row r="391">
      <c r="A391" s="112">
        <v>20.0</v>
      </c>
      <c r="B391" s="60">
        <v>4.0</v>
      </c>
      <c r="C391" s="73">
        <v>22.0</v>
      </c>
      <c r="D391" s="60" t="s">
        <v>61</v>
      </c>
      <c r="E391" s="64">
        <v>102.7022145</v>
      </c>
    </row>
    <row r="392">
      <c r="A392" s="112">
        <v>21.0</v>
      </c>
      <c r="B392" s="60">
        <v>4.0</v>
      </c>
      <c r="C392" s="73">
        <v>23.0</v>
      </c>
      <c r="D392" s="60" t="s">
        <v>61</v>
      </c>
      <c r="E392" s="64">
        <v>193.0892338</v>
      </c>
    </row>
    <row r="393">
      <c r="A393" s="112">
        <v>22.0</v>
      </c>
      <c r="B393" s="60">
        <v>4.0</v>
      </c>
      <c r="C393" s="73">
        <v>23.0</v>
      </c>
      <c r="D393" s="60" t="s">
        <v>61</v>
      </c>
      <c r="E393" s="64">
        <v>265.7564318</v>
      </c>
    </row>
    <row r="394">
      <c r="A394" s="112">
        <v>23.0</v>
      </c>
      <c r="B394" s="60">
        <v>4.0</v>
      </c>
      <c r="C394" s="73">
        <v>23.0</v>
      </c>
      <c r="D394" s="60" t="s">
        <v>61</v>
      </c>
      <c r="E394" s="64">
        <v>212.3905769</v>
      </c>
    </row>
    <row r="395">
      <c r="A395" s="112">
        <v>26.0</v>
      </c>
      <c r="B395" s="60">
        <v>4.0</v>
      </c>
      <c r="C395" s="73">
        <v>30.0</v>
      </c>
      <c r="D395" s="60" t="s">
        <v>61</v>
      </c>
      <c r="E395" s="64">
        <v>270.8407409</v>
      </c>
    </row>
    <row r="396">
      <c r="A396" s="112">
        <v>32.0</v>
      </c>
      <c r="B396" s="60">
        <v>4.0</v>
      </c>
      <c r="C396" s="73">
        <v>32.0</v>
      </c>
      <c r="D396" s="60" t="s">
        <v>61</v>
      </c>
      <c r="E396" s="64">
        <v>79.63264125</v>
      </c>
    </row>
    <row r="397">
      <c r="A397" s="112">
        <v>34.0</v>
      </c>
      <c r="B397" s="60">
        <v>4.0</v>
      </c>
      <c r="C397" s="73">
        <v>32.0</v>
      </c>
      <c r="D397" s="60" t="s">
        <v>61</v>
      </c>
      <c r="E397" s="64">
        <v>165.3027926</v>
      </c>
    </row>
    <row r="398">
      <c r="A398" s="112">
        <v>36.0</v>
      </c>
      <c r="B398" s="60">
        <v>4.0</v>
      </c>
      <c r="C398" s="73">
        <v>32.0</v>
      </c>
      <c r="D398" s="60" t="s">
        <v>61</v>
      </c>
      <c r="E398" s="64">
        <v>93.95605928</v>
      </c>
    </row>
    <row r="399">
      <c r="A399" s="147">
        <v>1.0</v>
      </c>
      <c r="B399" s="135">
        <v>5.0</v>
      </c>
      <c r="C399" s="61">
        <v>11.0</v>
      </c>
      <c r="D399" s="135" t="s">
        <v>61</v>
      </c>
      <c r="E399" s="136">
        <v>80.41164068</v>
      </c>
    </row>
    <row r="400">
      <c r="A400" s="138">
        <v>2.0</v>
      </c>
      <c r="B400" s="60">
        <v>5.0</v>
      </c>
      <c r="C400" s="67">
        <v>11.0</v>
      </c>
      <c r="D400" s="60" t="s">
        <v>61</v>
      </c>
      <c r="E400" s="64">
        <v>225.5190006</v>
      </c>
    </row>
    <row r="401">
      <c r="A401" s="138">
        <v>4.0</v>
      </c>
      <c r="B401" s="60">
        <v>5.0</v>
      </c>
      <c r="C401" s="67">
        <v>17.0</v>
      </c>
      <c r="D401" s="60" t="s">
        <v>61</v>
      </c>
      <c r="E401" s="64">
        <v>181.5454154</v>
      </c>
    </row>
    <row r="402">
      <c r="A402" s="138">
        <v>5.0</v>
      </c>
      <c r="B402" s="60">
        <v>5.0</v>
      </c>
      <c r="C402" s="67">
        <v>17.0</v>
      </c>
      <c r="D402" s="60" t="s">
        <v>61</v>
      </c>
      <c r="E402" s="64">
        <v>231.1929778</v>
      </c>
    </row>
    <row r="403">
      <c r="A403" s="138">
        <v>7.0</v>
      </c>
      <c r="B403" s="60">
        <v>5.0</v>
      </c>
      <c r="C403" s="67">
        <v>17.0</v>
      </c>
      <c r="D403" s="60" t="s">
        <v>61</v>
      </c>
      <c r="E403" s="64">
        <v>195.305852</v>
      </c>
    </row>
    <row r="404">
      <c r="A404" s="138">
        <v>10.0</v>
      </c>
      <c r="B404" s="60">
        <v>5.0</v>
      </c>
      <c r="C404" s="67">
        <v>19.0</v>
      </c>
      <c r="D404" s="60" t="s">
        <v>61</v>
      </c>
      <c r="E404" s="64">
        <v>235.313095</v>
      </c>
    </row>
    <row r="405">
      <c r="A405" s="138">
        <v>13.0</v>
      </c>
      <c r="B405" s="60">
        <v>5.0</v>
      </c>
      <c r="C405" s="67">
        <v>19.0</v>
      </c>
      <c r="D405" s="60" t="s">
        <v>61</v>
      </c>
      <c r="E405" s="64">
        <v>157.0254003</v>
      </c>
    </row>
    <row r="406">
      <c r="A406" s="138">
        <v>15.0</v>
      </c>
      <c r="B406" s="60">
        <v>5.0</v>
      </c>
      <c r="C406" s="67">
        <v>19.0</v>
      </c>
      <c r="D406" s="60" t="s">
        <v>61</v>
      </c>
      <c r="E406" s="64">
        <v>138.0150887</v>
      </c>
    </row>
    <row r="407">
      <c r="A407" s="153">
        <v>16.0</v>
      </c>
      <c r="B407" s="151">
        <v>5.0</v>
      </c>
      <c r="C407" s="150">
        <v>25.0</v>
      </c>
      <c r="D407" s="151" t="s">
        <v>61</v>
      </c>
      <c r="E407" s="152">
        <v>111.1894498</v>
      </c>
    </row>
    <row r="408">
      <c r="E408" s="190"/>
    </row>
    <row r="409">
      <c r="A409" s="56" t="s">
        <v>5</v>
      </c>
      <c r="B409" s="56" t="s">
        <v>38</v>
      </c>
      <c r="C409" s="56" t="s">
        <v>23</v>
      </c>
      <c r="D409" s="56" t="s">
        <v>39</v>
      </c>
      <c r="E409" s="110" t="s">
        <v>89</v>
      </c>
      <c r="G409" s="54" t="s">
        <v>99</v>
      </c>
      <c r="H409" s="54" t="s">
        <v>68</v>
      </c>
      <c r="I409" s="54" t="s">
        <v>113</v>
      </c>
      <c r="J409" s="54" t="s">
        <v>58</v>
      </c>
      <c r="K409" s="54" t="s">
        <v>114</v>
      </c>
      <c r="L409" s="54" t="s">
        <v>115</v>
      </c>
      <c r="M409" s="54" t="s">
        <v>116</v>
      </c>
    </row>
    <row r="410">
      <c r="A410" s="174">
        <v>2.0</v>
      </c>
      <c r="B410" s="86">
        <v>2.0</v>
      </c>
      <c r="C410" s="87">
        <v>8.0</v>
      </c>
      <c r="D410" s="86" t="s">
        <v>68</v>
      </c>
      <c r="E410" s="161">
        <v>176.0525518</v>
      </c>
      <c r="G410" s="205">
        <v>59.0</v>
      </c>
      <c r="H410" s="205">
        <f>STDEV(E410:E468)</f>
        <v>56.31090262</v>
      </c>
      <c r="I410" s="205">
        <f>H410/(SQRT(G410))</f>
        <v>7.331055088</v>
      </c>
      <c r="J410" s="205">
        <v>1.96</v>
      </c>
      <c r="K410" s="225">
        <f>AVERAGE(E410:E468)</f>
        <v>144.6648492</v>
      </c>
      <c r="L410" s="225">
        <f>K410-(J410*I410)</f>
        <v>130.2959812</v>
      </c>
      <c r="M410" s="225">
        <f>K410+(J410*I410)</f>
        <v>159.0337171</v>
      </c>
    </row>
    <row r="411">
      <c r="A411" s="162">
        <v>3.0</v>
      </c>
      <c r="B411" s="86">
        <v>2.0</v>
      </c>
      <c r="C411" s="87">
        <v>8.0</v>
      </c>
      <c r="D411" s="86" t="s">
        <v>68</v>
      </c>
      <c r="E411" s="161">
        <v>147.5114535</v>
      </c>
    </row>
    <row r="412">
      <c r="A412" s="162">
        <v>4.0</v>
      </c>
      <c r="B412" s="86">
        <v>2.0</v>
      </c>
      <c r="C412" s="87">
        <v>8.0</v>
      </c>
      <c r="D412" s="86" t="s">
        <v>68</v>
      </c>
      <c r="E412" s="161">
        <v>202.6035031</v>
      </c>
    </row>
    <row r="413">
      <c r="A413" s="162">
        <v>9.0</v>
      </c>
      <c r="B413" s="86">
        <v>2.0</v>
      </c>
      <c r="C413" s="87">
        <v>29.0</v>
      </c>
      <c r="D413" s="86" t="s">
        <v>68</v>
      </c>
      <c r="E413" s="161">
        <v>133.3423179</v>
      </c>
    </row>
    <row r="414">
      <c r="A414" s="162">
        <v>10.0</v>
      </c>
      <c r="B414" s="86">
        <v>2.0</v>
      </c>
      <c r="C414" s="87">
        <v>29.0</v>
      </c>
      <c r="D414" s="86" t="s">
        <v>68</v>
      </c>
      <c r="E414" s="161">
        <v>202.5599596</v>
      </c>
    </row>
    <row r="415">
      <c r="A415" s="162">
        <v>11.0</v>
      </c>
      <c r="B415" s="86">
        <v>2.0</v>
      </c>
      <c r="C415" s="87">
        <v>29.0</v>
      </c>
      <c r="D415" s="86" t="s">
        <v>68</v>
      </c>
      <c r="E415" s="161">
        <v>258.7742415</v>
      </c>
    </row>
    <row r="416">
      <c r="A416" s="162">
        <v>12.0</v>
      </c>
      <c r="B416" s="86">
        <v>2.0</v>
      </c>
      <c r="C416" s="87">
        <v>29.0</v>
      </c>
      <c r="D416" s="86" t="s">
        <v>68</v>
      </c>
      <c r="E416" s="161">
        <v>214.2132543</v>
      </c>
    </row>
    <row r="417">
      <c r="A417" s="172">
        <v>1.0</v>
      </c>
      <c r="B417" s="168">
        <v>3.0</v>
      </c>
      <c r="C417" s="169">
        <v>8.0</v>
      </c>
      <c r="D417" s="170" t="s">
        <v>68</v>
      </c>
      <c r="E417" s="171">
        <v>230.6099652</v>
      </c>
    </row>
    <row r="418">
      <c r="A418" s="162">
        <v>2.0</v>
      </c>
      <c r="B418" s="85">
        <v>3.0</v>
      </c>
      <c r="C418" s="87">
        <v>8.0</v>
      </c>
      <c r="D418" s="86" t="s">
        <v>68</v>
      </c>
      <c r="E418" s="161">
        <v>173.3982295</v>
      </c>
    </row>
    <row r="419">
      <c r="A419" s="162">
        <v>3.0</v>
      </c>
      <c r="B419" s="85">
        <v>3.0</v>
      </c>
      <c r="C419" s="87">
        <v>8.0</v>
      </c>
      <c r="D419" s="86" t="s">
        <v>68</v>
      </c>
      <c r="E419" s="161">
        <v>180.6844837</v>
      </c>
    </row>
    <row r="420">
      <c r="A420" s="162">
        <v>4.0</v>
      </c>
      <c r="B420" s="85">
        <v>3.0</v>
      </c>
      <c r="C420" s="87">
        <v>8.0</v>
      </c>
      <c r="D420" s="86" t="s">
        <v>68</v>
      </c>
      <c r="E420" s="161">
        <v>216.2598309</v>
      </c>
    </row>
    <row r="421">
      <c r="A421" s="162">
        <v>5.0</v>
      </c>
      <c r="B421" s="85">
        <v>3.0</v>
      </c>
      <c r="C421" s="87">
        <v>8.0</v>
      </c>
      <c r="D421" s="86" t="s">
        <v>68</v>
      </c>
      <c r="E421" s="161">
        <v>124.5309963</v>
      </c>
    </row>
    <row r="422">
      <c r="A422" s="162">
        <v>6.0</v>
      </c>
      <c r="B422" s="85">
        <v>3.0</v>
      </c>
      <c r="C422" s="87">
        <v>8.0</v>
      </c>
      <c r="D422" s="86" t="s">
        <v>68</v>
      </c>
      <c r="E422" s="161">
        <v>168.0953454</v>
      </c>
    </row>
    <row r="423">
      <c r="A423" s="162">
        <v>7.0</v>
      </c>
      <c r="B423" s="85">
        <v>3.0</v>
      </c>
      <c r="C423" s="87">
        <v>8.0</v>
      </c>
      <c r="D423" s="86" t="s">
        <v>68</v>
      </c>
      <c r="E423" s="161">
        <v>106.3290834</v>
      </c>
    </row>
    <row r="424">
      <c r="A424" s="162">
        <v>8.0</v>
      </c>
      <c r="B424" s="85">
        <v>3.0</v>
      </c>
      <c r="C424" s="87">
        <v>8.0</v>
      </c>
      <c r="D424" s="86" t="s">
        <v>68</v>
      </c>
      <c r="E424" s="161">
        <v>112.7545971</v>
      </c>
    </row>
    <row r="425">
      <c r="A425" s="162">
        <v>9.0</v>
      </c>
      <c r="B425" s="85">
        <v>3.0</v>
      </c>
      <c r="C425" s="87">
        <v>8.0</v>
      </c>
      <c r="D425" s="86" t="s">
        <v>68</v>
      </c>
      <c r="E425" s="161">
        <v>180.1851085</v>
      </c>
    </row>
    <row r="426">
      <c r="A426" s="162">
        <v>10.0</v>
      </c>
      <c r="B426" s="85">
        <v>3.0</v>
      </c>
      <c r="C426" s="87">
        <v>8.0</v>
      </c>
      <c r="D426" s="86" t="s">
        <v>68</v>
      </c>
      <c r="E426" s="161">
        <v>142.5573022</v>
      </c>
    </row>
    <row r="427">
      <c r="A427" s="162">
        <v>11.0</v>
      </c>
      <c r="B427" s="85">
        <v>3.0</v>
      </c>
      <c r="C427" s="87">
        <v>8.0</v>
      </c>
      <c r="D427" s="86" t="s">
        <v>68</v>
      </c>
      <c r="E427" s="161">
        <v>109.3664983</v>
      </c>
    </row>
    <row r="428">
      <c r="A428" s="162">
        <v>12.0</v>
      </c>
      <c r="B428" s="85">
        <v>3.0</v>
      </c>
      <c r="C428" s="87">
        <v>8.0</v>
      </c>
      <c r="D428" s="86" t="s">
        <v>68</v>
      </c>
      <c r="E428" s="161">
        <v>146.1954372</v>
      </c>
    </row>
    <row r="429">
      <c r="A429" s="162">
        <v>15.0</v>
      </c>
      <c r="B429" s="85">
        <v>3.0</v>
      </c>
      <c r="C429" s="87">
        <v>16.0</v>
      </c>
      <c r="D429" s="86" t="s">
        <v>68</v>
      </c>
      <c r="E429" s="161">
        <v>171.1521267</v>
      </c>
    </row>
    <row r="430">
      <c r="A430" s="162">
        <v>16.0</v>
      </c>
      <c r="B430" s="85">
        <v>3.0</v>
      </c>
      <c r="C430" s="87">
        <v>16.0</v>
      </c>
      <c r="D430" s="86" t="s">
        <v>68</v>
      </c>
      <c r="E430" s="161">
        <v>180.6113559</v>
      </c>
    </row>
    <row r="431">
      <c r="A431" s="162">
        <v>17.0</v>
      </c>
      <c r="B431" s="85">
        <v>3.0</v>
      </c>
      <c r="C431" s="85">
        <v>21.0</v>
      </c>
      <c r="D431" s="86" t="s">
        <v>68</v>
      </c>
      <c r="E431" s="161">
        <v>160.0248351</v>
      </c>
    </row>
    <row r="432">
      <c r="A432" s="162">
        <v>18.0</v>
      </c>
      <c r="B432" s="85">
        <v>3.0</v>
      </c>
      <c r="C432" s="85">
        <v>21.0</v>
      </c>
      <c r="D432" s="86" t="s">
        <v>68</v>
      </c>
      <c r="E432" s="161">
        <v>187.7183931</v>
      </c>
    </row>
    <row r="433">
      <c r="A433" s="162">
        <v>19.0</v>
      </c>
      <c r="B433" s="85">
        <v>3.0</v>
      </c>
      <c r="C433" s="85">
        <v>21.0</v>
      </c>
      <c r="D433" s="86" t="s">
        <v>68</v>
      </c>
      <c r="E433" s="161">
        <v>125.0317468</v>
      </c>
    </row>
    <row r="434">
      <c r="A434" s="162">
        <v>21.0</v>
      </c>
      <c r="B434" s="85">
        <v>3.0</v>
      </c>
      <c r="C434" s="85">
        <v>23.0</v>
      </c>
      <c r="D434" s="86" t="s">
        <v>68</v>
      </c>
      <c r="E434" s="161">
        <v>144.0714506</v>
      </c>
    </row>
    <row r="435">
      <c r="A435" s="162">
        <v>22.0</v>
      </c>
      <c r="B435" s="85">
        <v>3.0</v>
      </c>
      <c r="C435" s="85">
        <v>23.0</v>
      </c>
      <c r="D435" s="86" t="s">
        <v>68</v>
      </c>
      <c r="E435" s="161">
        <v>140.4252183</v>
      </c>
    </row>
    <row r="436">
      <c r="A436" s="162">
        <v>23.0</v>
      </c>
      <c r="B436" s="85">
        <v>3.0</v>
      </c>
      <c r="C436" s="85">
        <v>23.0</v>
      </c>
      <c r="D436" s="86" t="s">
        <v>68</v>
      </c>
      <c r="E436" s="161">
        <v>90.33472315</v>
      </c>
    </row>
    <row r="437">
      <c r="A437" s="162">
        <v>24.0</v>
      </c>
      <c r="B437" s="85">
        <v>3.0</v>
      </c>
      <c r="C437" s="85">
        <v>23.0</v>
      </c>
      <c r="D437" s="86" t="s">
        <v>68</v>
      </c>
      <c r="E437" s="161">
        <v>44.8074218</v>
      </c>
    </row>
    <row r="438">
      <c r="A438" s="162">
        <v>25.0</v>
      </c>
      <c r="B438" s="85">
        <v>3.0</v>
      </c>
      <c r="C438" s="85">
        <v>23.0</v>
      </c>
      <c r="D438" s="86" t="s">
        <v>68</v>
      </c>
      <c r="E438" s="161">
        <v>35.10785593</v>
      </c>
    </row>
    <row r="439">
      <c r="A439" s="162">
        <v>26.0</v>
      </c>
      <c r="B439" s="85">
        <v>3.0</v>
      </c>
      <c r="C439" s="85">
        <v>23.0</v>
      </c>
      <c r="D439" s="86" t="s">
        <v>68</v>
      </c>
      <c r="E439" s="161">
        <v>135.3029917</v>
      </c>
    </row>
    <row r="440">
      <c r="A440" s="162">
        <v>28.0</v>
      </c>
      <c r="B440" s="85">
        <v>3.0</v>
      </c>
      <c r="C440" s="85">
        <v>30.0</v>
      </c>
      <c r="D440" s="86" t="s">
        <v>68</v>
      </c>
      <c r="E440" s="161">
        <v>33.06794889</v>
      </c>
    </row>
    <row r="441">
      <c r="A441" s="162">
        <v>29.0</v>
      </c>
      <c r="B441" s="85">
        <v>3.0</v>
      </c>
      <c r="C441" s="85">
        <v>30.0</v>
      </c>
      <c r="D441" s="86" t="s">
        <v>68</v>
      </c>
      <c r="E441" s="161">
        <v>104.4408998</v>
      </c>
    </row>
    <row r="442">
      <c r="A442" s="162">
        <v>30.0</v>
      </c>
      <c r="B442" s="85">
        <v>3.0</v>
      </c>
      <c r="C442" s="85">
        <v>30.0</v>
      </c>
      <c r="D442" s="86" t="s">
        <v>68</v>
      </c>
      <c r="E442" s="161">
        <v>77.22103509</v>
      </c>
    </row>
    <row r="443">
      <c r="A443" s="162">
        <v>31.0</v>
      </c>
      <c r="B443" s="85">
        <v>3.0</v>
      </c>
      <c r="C443" s="85">
        <v>30.0</v>
      </c>
      <c r="D443" s="86" t="s">
        <v>68</v>
      </c>
      <c r="E443" s="161">
        <v>59.70118892</v>
      </c>
    </row>
    <row r="444">
      <c r="A444" s="162">
        <v>32.0</v>
      </c>
      <c r="B444" s="85">
        <v>3.0</v>
      </c>
      <c r="C444" s="85">
        <v>30.0</v>
      </c>
      <c r="D444" s="86" t="s">
        <v>68</v>
      </c>
      <c r="E444" s="161">
        <v>165.1044255</v>
      </c>
    </row>
    <row r="445">
      <c r="A445" s="162">
        <v>33.0</v>
      </c>
      <c r="B445" s="85">
        <v>3.0</v>
      </c>
      <c r="C445" s="85">
        <v>30.0</v>
      </c>
      <c r="D445" s="86" t="s">
        <v>68</v>
      </c>
      <c r="E445" s="161">
        <v>43.86406989</v>
      </c>
    </row>
    <row r="446">
      <c r="A446" s="162">
        <v>34.0</v>
      </c>
      <c r="B446" s="85">
        <v>3.0</v>
      </c>
      <c r="C446" s="85">
        <v>30.0</v>
      </c>
      <c r="D446" s="86" t="s">
        <v>68</v>
      </c>
      <c r="E446" s="161">
        <v>122.0258279</v>
      </c>
    </row>
    <row r="447">
      <c r="A447" s="162">
        <v>2.0</v>
      </c>
      <c r="B447" s="85">
        <v>4.0</v>
      </c>
      <c r="C447" s="85">
        <v>8.0</v>
      </c>
      <c r="D447" s="86" t="s">
        <v>68</v>
      </c>
      <c r="E447" s="161">
        <v>125.5489321</v>
      </c>
    </row>
    <row r="448">
      <c r="A448" s="162">
        <v>3.0</v>
      </c>
      <c r="B448" s="85">
        <v>4.0</v>
      </c>
      <c r="C448" s="85">
        <v>8.0</v>
      </c>
      <c r="D448" s="86" t="s">
        <v>68</v>
      </c>
      <c r="E448" s="161">
        <v>177.0267272</v>
      </c>
    </row>
    <row r="449">
      <c r="A449" s="162">
        <v>4.0</v>
      </c>
      <c r="B449" s="85">
        <v>4.0</v>
      </c>
      <c r="C449" s="85">
        <v>8.0</v>
      </c>
      <c r="D449" s="86" t="s">
        <v>68</v>
      </c>
      <c r="E449" s="161">
        <v>158.2733166</v>
      </c>
    </row>
    <row r="450">
      <c r="A450" s="162">
        <v>8.0</v>
      </c>
      <c r="B450" s="85">
        <v>4.0</v>
      </c>
      <c r="C450" s="85">
        <v>14.0</v>
      </c>
      <c r="D450" s="86" t="s">
        <v>68</v>
      </c>
      <c r="E450" s="161">
        <v>99.8754542</v>
      </c>
    </row>
    <row r="451">
      <c r="A451" s="175">
        <v>1.0</v>
      </c>
      <c r="B451" s="170">
        <v>5.0</v>
      </c>
      <c r="C451" s="170">
        <v>11.0</v>
      </c>
      <c r="D451" s="170" t="s">
        <v>68</v>
      </c>
      <c r="E451" s="171">
        <v>130.0197198</v>
      </c>
    </row>
    <row r="452">
      <c r="A452" s="178">
        <v>4.0</v>
      </c>
      <c r="B452" s="86">
        <v>5.0</v>
      </c>
      <c r="C452" s="86">
        <v>17.0</v>
      </c>
      <c r="D452" s="86" t="s">
        <v>68</v>
      </c>
      <c r="E452" s="161">
        <v>207.0598864</v>
      </c>
    </row>
    <row r="453">
      <c r="A453" s="178">
        <v>7.0</v>
      </c>
      <c r="B453" s="86">
        <v>5.0</v>
      </c>
      <c r="C453" s="86">
        <v>17.0</v>
      </c>
      <c r="D453" s="86" t="s">
        <v>68</v>
      </c>
      <c r="E453" s="161">
        <v>207.5891915</v>
      </c>
    </row>
    <row r="454">
      <c r="A454" s="178">
        <v>8.0</v>
      </c>
      <c r="B454" s="86">
        <v>5.0</v>
      </c>
      <c r="C454" s="86">
        <v>17.0</v>
      </c>
      <c r="D454" s="86" t="s">
        <v>68</v>
      </c>
      <c r="E454" s="161">
        <v>209.159299</v>
      </c>
    </row>
    <row r="455">
      <c r="A455" s="178">
        <v>9.0</v>
      </c>
      <c r="B455" s="86">
        <v>5.0</v>
      </c>
      <c r="C455" s="86">
        <v>19.0</v>
      </c>
      <c r="D455" s="86" t="s">
        <v>68</v>
      </c>
      <c r="E455" s="161">
        <v>180.0588231</v>
      </c>
    </row>
    <row r="456">
      <c r="A456" s="178">
        <v>14.0</v>
      </c>
      <c r="B456" s="86">
        <v>5.0</v>
      </c>
      <c r="C456" s="86">
        <v>19.0</v>
      </c>
      <c r="D456" s="86" t="s">
        <v>68</v>
      </c>
      <c r="E456" s="161">
        <v>277.7782754</v>
      </c>
    </row>
    <row r="457">
      <c r="A457" s="178">
        <v>15.0</v>
      </c>
      <c r="B457" s="86">
        <v>5.0</v>
      </c>
      <c r="C457" s="86">
        <v>19.0</v>
      </c>
      <c r="D457" s="86" t="s">
        <v>68</v>
      </c>
      <c r="E457" s="161">
        <v>198.6133406</v>
      </c>
    </row>
    <row r="458">
      <c r="A458" s="178">
        <v>16.0</v>
      </c>
      <c r="B458" s="86">
        <v>5.0</v>
      </c>
      <c r="C458" s="86">
        <v>19.0</v>
      </c>
      <c r="D458" s="86" t="s">
        <v>68</v>
      </c>
      <c r="E458" s="161">
        <v>147.101645</v>
      </c>
    </row>
    <row r="459">
      <c r="A459" s="178">
        <v>17.0</v>
      </c>
      <c r="B459" s="86">
        <v>5.0</v>
      </c>
      <c r="C459" s="86">
        <v>19.0</v>
      </c>
      <c r="D459" s="86" t="s">
        <v>68</v>
      </c>
      <c r="E459" s="161">
        <v>122.6719399</v>
      </c>
    </row>
    <row r="460">
      <c r="A460" s="178">
        <v>20.0</v>
      </c>
      <c r="B460" s="86">
        <v>5.0</v>
      </c>
      <c r="C460" s="86">
        <v>19.0</v>
      </c>
      <c r="D460" s="86" t="s">
        <v>68</v>
      </c>
      <c r="E460" s="161">
        <v>53.53358594</v>
      </c>
    </row>
    <row r="461">
      <c r="A461" s="178">
        <v>22.0</v>
      </c>
      <c r="B461" s="86">
        <v>5.0</v>
      </c>
      <c r="C461" s="86">
        <v>19.0</v>
      </c>
      <c r="D461" s="86" t="s">
        <v>68</v>
      </c>
      <c r="E461" s="161">
        <v>203.0970676</v>
      </c>
    </row>
    <row r="462">
      <c r="A462" s="178">
        <v>24.0</v>
      </c>
      <c r="B462" s="86">
        <v>5.0</v>
      </c>
      <c r="C462" s="86">
        <v>25.0</v>
      </c>
      <c r="D462" s="86" t="s">
        <v>68</v>
      </c>
      <c r="E462" s="161">
        <v>49.96747689</v>
      </c>
    </row>
    <row r="463">
      <c r="A463" s="178">
        <v>25.0</v>
      </c>
      <c r="B463" s="86">
        <v>5.0</v>
      </c>
      <c r="C463" s="86">
        <v>25.0</v>
      </c>
      <c r="D463" s="86" t="s">
        <v>68</v>
      </c>
      <c r="E463" s="161">
        <v>173.5443817</v>
      </c>
    </row>
    <row r="464">
      <c r="A464" s="178">
        <v>26.0</v>
      </c>
      <c r="B464" s="86">
        <v>5.0</v>
      </c>
      <c r="C464" s="86">
        <v>25.0</v>
      </c>
      <c r="D464" s="86" t="s">
        <v>68</v>
      </c>
      <c r="E464" s="161">
        <v>141.3421332</v>
      </c>
    </row>
    <row r="465">
      <c r="A465" s="178">
        <v>29.0</v>
      </c>
      <c r="B465" s="86">
        <v>5.0</v>
      </c>
      <c r="C465" s="86">
        <v>25.0</v>
      </c>
      <c r="D465" s="86" t="s">
        <v>68</v>
      </c>
      <c r="E465" s="161">
        <v>93.45748775</v>
      </c>
    </row>
    <row r="466">
      <c r="A466" s="178">
        <v>30.0</v>
      </c>
      <c r="B466" s="86">
        <v>5.0</v>
      </c>
      <c r="C466" s="86">
        <v>25.0</v>
      </c>
      <c r="D466" s="86" t="s">
        <v>68</v>
      </c>
      <c r="E466" s="161">
        <v>66.94361953</v>
      </c>
    </row>
    <row r="467">
      <c r="A467" s="178">
        <v>31.0</v>
      </c>
      <c r="B467" s="86">
        <v>5.0</v>
      </c>
      <c r="C467" s="86">
        <v>28.0</v>
      </c>
      <c r="D467" s="86" t="s">
        <v>68</v>
      </c>
      <c r="E467" s="161">
        <v>168.9320078</v>
      </c>
    </row>
    <row r="468">
      <c r="A468" s="183">
        <v>32.0</v>
      </c>
      <c r="B468" s="90">
        <v>5.0</v>
      </c>
      <c r="C468" s="90">
        <v>28.0</v>
      </c>
      <c r="D468" s="90" t="s">
        <v>68</v>
      </c>
      <c r="E468" s="182">
        <v>97.59411566</v>
      </c>
    </row>
    <row r="469">
      <c r="E469" s="190"/>
    </row>
    <row r="470">
      <c r="A470" s="56" t="s">
        <v>5</v>
      </c>
      <c r="B470" s="56" t="s">
        <v>38</v>
      </c>
      <c r="C470" s="56" t="s">
        <v>23</v>
      </c>
      <c r="D470" s="56" t="s">
        <v>39</v>
      </c>
      <c r="E470" s="110" t="s">
        <v>89</v>
      </c>
      <c r="G470" s="54" t="s">
        <v>99</v>
      </c>
      <c r="H470" s="54" t="s">
        <v>68</v>
      </c>
      <c r="I470" s="54" t="s">
        <v>113</v>
      </c>
      <c r="J470" s="54" t="s">
        <v>58</v>
      </c>
      <c r="K470" s="54" t="s">
        <v>114</v>
      </c>
      <c r="L470" s="54" t="s">
        <v>115</v>
      </c>
      <c r="M470" s="54" t="s">
        <v>116</v>
      </c>
    </row>
    <row r="471">
      <c r="A471" s="186">
        <v>2.0</v>
      </c>
      <c r="B471" s="96" t="s">
        <v>70</v>
      </c>
      <c r="C471" s="97">
        <v>24.0</v>
      </c>
      <c r="D471" s="96" t="s">
        <v>71</v>
      </c>
      <c r="E471" s="161">
        <v>152.6109264</v>
      </c>
      <c r="G471" s="205">
        <v>16.0</v>
      </c>
      <c r="H471" s="205">
        <f>STDEV(E471:E486)</f>
        <v>25.60231495</v>
      </c>
      <c r="I471" s="205">
        <f>H471/(SQRT(G471))</f>
        <v>6.400578737</v>
      </c>
      <c r="J471" s="205">
        <v>1.96</v>
      </c>
      <c r="K471" s="225">
        <f>AVERAGE(E471:E486)</f>
        <v>146.316122</v>
      </c>
      <c r="L471" s="225">
        <f>K471-(J471*I471)</f>
        <v>133.7709876</v>
      </c>
      <c r="M471" s="225">
        <f>K471+(J471*I471)</f>
        <v>158.8612563</v>
      </c>
    </row>
    <row r="472">
      <c r="A472" s="186">
        <v>3.0</v>
      </c>
      <c r="B472" s="96" t="s">
        <v>70</v>
      </c>
      <c r="C472" s="97">
        <v>24.0</v>
      </c>
      <c r="D472" s="96" t="s">
        <v>71</v>
      </c>
      <c r="E472" s="161">
        <v>154.2750237</v>
      </c>
    </row>
    <row r="473">
      <c r="A473" s="186">
        <v>7.0</v>
      </c>
      <c r="B473" s="96" t="s">
        <v>70</v>
      </c>
      <c r="C473" s="97">
        <v>24.0</v>
      </c>
      <c r="D473" s="96" t="s">
        <v>71</v>
      </c>
      <c r="E473" s="161">
        <v>178.7325683</v>
      </c>
    </row>
    <row r="474">
      <c r="A474" s="186">
        <v>8.0</v>
      </c>
      <c r="B474" s="96" t="s">
        <v>70</v>
      </c>
      <c r="C474" s="97">
        <v>24.0</v>
      </c>
      <c r="D474" s="96" t="s">
        <v>71</v>
      </c>
      <c r="E474" s="161">
        <v>107.0514801</v>
      </c>
    </row>
    <row r="475">
      <c r="A475" s="186">
        <v>10.0</v>
      </c>
      <c r="B475" s="96" t="s">
        <v>70</v>
      </c>
      <c r="C475" s="97">
        <v>24.0</v>
      </c>
      <c r="D475" s="96" t="s">
        <v>71</v>
      </c>
      <c r="E475" s="161">
        <v>175.1740035</v>
      </c>
    </row>
    <row r="476">
      <c r="A476" s="186">
        <v>11.0</v>
      </c>
      <c r="B476" s="96" t="s">
        <v>70</v>
      </c>
      <c r="C476" s="97">
        <v>25.0</v>
      </c>
      <c r="D476" s="96" t="s">
        <v>71</v>
      </c>
      <c r="E476" s="161">
        <v>162.3981298</v>
      </c>
    </row>
    <row r="477">
      <c r="A477" s="186">
        <v>12.0</v>
      </c>
      <c r="B477" s="96" t="s">
        <v>70</v>
      </c>
      <c r="C477" s="97">
        <v>25.0</v>
      </c>
      <c r="D477" s="96" t="s">
        <v>71</v>
      </c>
      <c r="E477" s="161">
        <v>89.12454203</v>
      </c>
    </row>
    <row r="478">
      <c r="A478" s="186">
        <v>13.0</v>
      </c>
      <c r="B478" s="96" t="s">
        <v>70</v>
      </c>
      <c r="C478" s="97">
        <v>25.0</v>
      </c>
      <c r="D478" s="96" t="s">
        <v>71</v>
      </c>
      <c r="E478" s="161">
        <v>133.7329649</v>
      </c>
    </row>
    <row r="479">
      <c r="A479" s="186">
        <v>15.0</v>
      </c>
      <c r="B479" s="96" t="s">
        <v>70</v>
      </c>
      <c r="C479" s="97">
        <v>25.0</v>
      </c>
      <c r="D479" s="96" t="s">
        <v>71</v>
      </c>
      <c r="E479" s="161">
        <v>173.8390865</v>
      </c>
    </row>
    <row r="480">
      <c r="A480" s="186">
        <v>16.0</v>
      </c>
      <c r="B480" s="96" t="s">
        <v>70</v>
      </c>
      <c r="C480" s="97">
        <v>25.0</v>
      </c>
      <c r="D480" s="96" t="s">
        <v>71</v>
      </c>
      <c r="E480" s="161">
        <v>143.2114881</v>
      </c>
    </row>
    <row r="481">
      <c r="A481" s="186">
        <v>18.0</v>
      </c>
      <c r="B481" s="96" t="s">
        <v>70</v>
      </c>
      <c r="C481" s="97">
        <v>25.0</v>
      </c>
      <c r="D481" s="96" t="s">
        <v>71</v>
      </c>
      <c r="E481" s="161">
        <v>148.1361451</v>
      </c>
    </row>
    <row r="482">
      <c r="A482" s="186">
        <v>20.0</v>
      </c>
      <c r="B482" s="96" t="s">
        <v>70</v>
      </c>
      <c r="C482" s="97">
        <v>28.0</v>
      </c>
      <c r="D482" s="96" t="s">
        <v>71</v>
      </c>
      <c r="E482" s="161">
        <v>125.6945806</v>
      </c>
    </row>
    <row r="483">
      <c r="A483" s="186">
        <v>21.0</v>
      </c>
      <c r="B483" s="96" t="s">
        <v>70</v>
      </c>
      <c r="C483" s="97">
        <v>28.0</v>
      </c>
      <c r="D483" s="96" t="s">
        <v>71</v>
      </c>
      <c r="E483" s="161">
        <v>168.303716</v>
      </c>
    </row>
    <row r="484">
      <c r="A484" s="186">
        <v>22.0</v>
      </c>
      <c r="B484" s="96" t="s">
        <v>70</v>
      </c>
      <c r="C484" s="97">
        <v>28.0</v>
      </c>
      <c r="D484" s="96" t="s">
        <v>71</v>
      </c>
      <c r="E484" s="161">
        <v>119.0155223</v>
      </c>
    </row>
    <row r="485">
      <c r="A485" s="186">
        <v>23.0</v>
      </c>
      <c r="B485" s="96" t="s">
        <v>70</v>
      </c>
      <c r="C485" s="97">
        <v>28.0</v>
      </c>
      <c r="D485" s="96" t="s">
        <v>71</v>
      </c>
      <c r="E485" s="161">
        <v>159.6180073</v>
      </c>
    </row>
    <row r="486">
      <c r="A486" s="189">
        <v>25.0</v>
      </c>
      <c r="B486" s="187" t="s">
        <v>70</v>
      </c>
      <c r="C486" s="188">
        <v>28.0</v>
      </c>
      <c r="D486" s="187" t="s">
        <v>71</v>
      </c>
      <c r="E486" s="167">
        <v>150.1397667</v>
      </c>
    </row>
    <row r="487">
      <c r="E487" s="190"/>
    </row>
    <row r="488">
      <c r="E488" s="190"/>
    </row>
    <row r="489">
      <c r="E489" s="190"/>
    </row>
    <row r="490">
      <c r="E490" s="190"/>
    </row>
    <row r="491">
      <c r="E491" s="190"/>
    </row>
    <row r="492">
      <c r="E492" s="190"/>
    </row>
    <row r="493">
      <c r="E493" s="190"/>
    </row>
    <row r="494">
      <c r="E494" s="190"/>
    </row>
    <row r="495">
      <c r="E495" s="190"/>
    </row>
    <row r="496">
      <c r="E496" s="190"/>
    </row>
    <row r="497">
      <c r="E497" s="190"/>
    </row>
    <row r="498">
      <c r="E498" s="190"/>
    </row>
    <row r="499">
      <c r="E499" s="190"/>
    </row>
    <row r="500">
      <c r="E500" s="190"/>
    </row>
    <row r="501">
      <c r="E501" s="190"/>
    </row>
    <row r="502">
      <c r="E502" s="190"/>
    </row>
    <row r="503">
      <c r="E503" s="190"/>
    </row>
    <row r="504">
      <c r="E504" s="190"/>
    </row>
    <row r="505">
      <c r="E505" s="190"/>
    </row>
    <row r="506">
      <c r="E506" s="190"/>
    </row>
    <row r="507">
      <c r="E507" s="190"/>
    </row>
    <row r="508">
      <c r="E508" s="190"/>
    </row>
    <row r="509">
      <c r="E509" s="190"/>
    </row>
    <row r="510">
      <c r="E510" s="190"/>
    </row>
    <row r="511">
      <c r="E511" s="190"/>
    </row>
    <row r="512">
      <c r="E512" s="190"/>
    </row>
    <row r="513">
      <c r="E513" s="190"/>
    </row>
    <row r="514">
      <c r="E514" s="190"/>
    </row>
    <row r="515">
      <c r="E515" s="190"/>
    </row>
    <row r="516">
      <c r="E516" s="190"/>
    </row>
    <row r="517">
      <c r="E517" s="190"/>
    </row>
    <row r="518">
      <c r="E518" s="190"/>
    </row>
    <row r="519">
      <c r="E519" s="190"/>
    </row>
    <row r="520">
      <c r="E520" s="190"/>
    </row>
    <row r="521">
      <c r="E521" s="190"/>
    </row>
    <row r="522">
      <c r="E522" s="190"/>
    </row>
    <row r="523">
      <c r="E523" s="190"/>
    </row>
    <row r="524">
      <c r="E524" s="190"/>
    </row>
    <row r="525">
      <c r="E525" s="190"/>
    </row>
    <row r="526">
      <c r="E526" s="190"/>
    </row>
    <row r="527">
      <c r="E527" s="190"/>
    </row>
    <row r="528">
      <c r="E528" s="190"/>
    </row>
    <row r="529">
      <c r="E529" s="190"/>
    </row>
    <row r="530">
      <c r="E530" s="190"/>
    </row>
    <row r="531">
      <c r="E531" s="190"/>
    </row>
    <row r="532">
      <c r="E532" s="190"/>
    </row>
    <row r="533">
      <c r="E533" s="190"/>
    </row>
    <row r="534">
      <c r="E534" s="190"/>
    </row>
    <row r="535">
      <c r="E535" s="190"/>
    </row>
    <row r="536">
      <c r="E536" s="190"/>
    </row>
    <row r="537">
      <c r="E537" s="190"/>
    </row>
    <row r="538">
      <c r="E538" s="190"/>
    </row>
    <row r="539">
      <c r="E539" s="190"/>
    </row>
    <row r="540">
      <c r="E540" s="190"/>
    </row>
    <row r="541">
      <c r="E541" s="190"/>
    </row>
    <row r="542">
      <c r="E542" s="190"/>
    </row>
    <row r="543">
      <c r="E543" s="190"/>
    </row>
    <row r="544">
      <c r="E544" s="190"/>
    </row>
    <row r="545">
      <c r="E545" s="190"/>
    </row>
    <row r="546">
      <c r="E546" s="190"/>
    </row>
    <row r="547">
      <c r="E547" s="190"/>
    </row>
    <row r="548">
      <c r="E548" s="190"/>
    </row>
    <row r="549">
      <c r="E549" s="190"/>
    </row>
    <row r="550">
      <c r="E550" s="190"/>
    </row>
    <row r="551">
      <c r="E551" s="190"/>
    </row>
    <row r="552">
      <c r="E552" s="190"/>
    </row>
    <row r="553">
      <c r="E553" s="190"/>
    </row>
    <row r="554">
      <c r="E554" s="190"/>
    </row>
    <row r="555">
      <c r="E555" s="190"/>
    </row>
    <row r="556">
      <c r="E556" s="190"/>
    </row>
    <row r="557">
      <c r="E557" s="190"/>
    </row>
    <row r="558">
      <c r="E558" s="190"/>
    </row>
    <row r="559">
      <c r="E559" s="190"/>
    </row>
    <row r="560">
      <c r="E560" s="190"/>
    </row>
    <row r="561">
      <c r="E561" s="190"/>
    </row>
    <row r="562">
      <c r="E562" s="190"/>
    </row>
    <row r="563">
      <c r="E563" s="190"/>
    </row>
    <row r="564">
      <c r="E564" s="190"/>
    </row>
    <row r="565">
      <c r="E565" s="190"/>
    </row>
    <row r="566">
      <c r="E566" s="190"/>
    </row>
    <row r="567">
      <c r="E567" s="190"/>
    </row>
    <row r="568">
      <c r="E568" s="190"/>
    </row>
    <row r="569">
      <c r="E569" s="190"/>
    </row>
    <row r="570">
      <c r="E570" s="190"/>
    </row>
    <row r="571">
      <c r="E571" s="190"/>
    </row>
    <row r="572">
      <c r="E572" s="190"/>
    </row>
    <row r="573">
      <c r="E573" s="190"/>
    </row>
    <row r="574">
      <c r="E574" s="190"/>
    </row>
    <row r="575">
      <c r="E575" s="190"/>
    </row>
    <row r="576">
      <c r="E576" s="190"/>
    </row>
    <row r="577">
      <c r="E577" s="190"/>
    </row>
    <row r="578">
      <c r="E578" s="190"/>
    </row>
    <row r="579">
      <c r="E579" s="190"/>
    </row>
    <row r="580">
      <c r="E580" s="190"/>
    </row>
    <row r="581">
      <c r="E581" s="190"/>
    </row>
    <row r="582">
      <c r="E582" s="190"/>
    </row>
    <row r="583">
      <c r="E583" s="190"/>
    </row>
    <row r="584">
      <c r="E584" s="190"/>
    </row>
    <row r="585">
      <c r="E585" s="190"/>
    </row>
    <row r="586">
      <c r="E586" s="190"/>
    </row>
    <row r="587">
      <c r="E587" s="190"/>
    </row>
    <row r="588">
      <c r="E588" s="190"/>
    </row>
    <row r="589">
      <c r="E589" s="190"/>
    </row>
    <row r="590">
      <c r="E590" s="190"/>
    </row>
    <row r="591">
      <c r="E591" s="190"/>
    </row>
    <row r="592">
      <c r="E592" s="190"/>
    </row>
    <row r="593">
      <c r="E593" s="190"/>
    </row>
    <row r="594">
      <c r="E594" s="190"/>
    </row>
    <row r="595">
      <c r="E595" s="190"/>
    </row>
    <row r="596">
      <c r="E596" s="190"/>
    </row>
    <row r="597">
      <c r="E597" s="190"/>
    </row>
    <row r="598">
      <c r="E598" s="190"/>
    </row>
    <row r="599">
      <c r="E599" s="190"/>
    </row>
    <row r="600">
      <c r="E600" s="190"/>
    </row>
    <row r="601">
      <c r="E601" s="190"/>
    </row>
    <row r="602">
      <c r="E602" s="190"/>
    </row>
    <row r="603">
      <c r="E603" s="190"/>
    </row>
    <row r="604">
      <c r="E604" s="190"/>
    </row>
    <row r="605">
      <c r="E605" s="190"/>
    </row>
    <row r="606">
      <c r="E606" s="190"/>
    </row>
    <row r="607">
      <c r="E607" s="190"/>
    </row>
    <row r="608">
      <c r="E608" s="190"/>
    </row>
    <row r="609">
      <c r="E609" s="190"/>
    </row>
    <row r="610">
      <c r="E610" s="190"/>
    </row>
    <row r="611">
      <c r="E611" s="190"/>
    </row>
    <row r="612">
      <c r="E612" s="190"/>
    </row>
    <row r="613">
      <c r="E613" s="190"/>
    </row>
    <row r="614">
      <c r="E614" s="190"/>
    </row>
    <row r="615">
      <c r="E615" s="190"/>
    </row>
    <row r="616">
      <c r="E616" s="190"/>
    </row>
    <row r="617">
      <c r="E617" s="190"/>
    </row>
    <row r="618">
      <c r="E618" s="190"/>
    </row>
    <row r="619">
      <c r="E619" s="190"/>
    </row>
    <row r="620">
      <c r="E620" s="190"/>
    </row>
    <row r="621">
      <c r="E621" s="190"/>
    </row>
    <row r="622">
      <c r="E622" s="190"/>
    </row>
    <row r="623">
      <c r="E623" s="190"/>
    </row>
    <row r="624">
      <c r="E624" s="190"/>
    </row>
    <row r="625">
      <c r="E625" s="190"/>
    </row>
    <row r="626">
      <c r="E626" s="190"/>
    </row>
    <row r="627">
      <c r="E627" s="190"/>
    </row>
    <row r="628">
      <c r="E628" s="190"/>
    </row>
    <row r="629">
      <c r="E629" s="190"/>
    </row>
    <row r="630">
      <c r="E630" s="190"/>
    </row>
    <row r="631">
      <c r="E631" s="190"/>
    </row>
    <row r="632">
      <c r="E632" s="190"/>
    </row>
    <row r="633">
      <c r="E633" s="190"/>
    </row>
    <row r="634">
      <c r="E634" s="190"/>
    </row>
    <row r="635">
      <c r="E635" s="190"/>
    </row>
    <row r="636">
      <c r="E636" s="190"/>
    </row>
    <row r="637">
      <c r="E637" s="190"/>
    </row>
    <row r="638">
      <c r="E638" s="190"/>
    </row>
    <row r="639">
      <c r="E639" s="190"/>
    </row>
    <row r="640">
      <c r="E640" s="190"/>
    </row>
    <row r="641">
      <c r="E641" s="190"/>
    </row>
    <row r="642">
      <c r="E642" s="190"/>
    </row>
    <row r="643">
      <c r="E643" s="190"/>
    </row>
    <row r="644">
      <c r="E644" s="190"/>
    </row>
    <row r="645">
      <c r="E645" s="190"/>
    </row>
    <row r="646">
      <c r="E646" s="190"/>
    </row>
    <row r="647">
      <c r="E647" s="190"/>
    </row>
    <row r="648">
      <c r="E648" s="190"/>
    </row>
    <row r="649">
      <c r="E649" s="190"/>
    </row>
    <row r="650">
      <c r="E650" s="190"/>
    </row>
    <row r="651">
      <c r="E651" s="190"/>
    </row>
    <row r="652">
      <c r="E652" s="190"/>
    </row>
    <row r="653">
      <c r="E653" s="190"/>
    </row>
    <row r="654">
      <c r="E654" s="190"/>
    </row>
    <row r="655">
      <c r="E655" s="190"/>
    </row>
    <row r="656">
      <c r="E656" s="190"/>
    </row>
    <row r="657">
      <c r="E657" s="190"/>
    </row>
    <row r="658">
      <c r="E658" s="190"/>
    </row>
    <row r="659">
      <c r="E659" s="190"/>
    </row>
    <row r="660">
      <c r="E660" s="190"/>
    </row>
    <row r="661">
      <c r="E661" s="190"/>
    </row>
    <row r="662">
      <c r="E662" s="190"/>
    </row>
    <row r="663">
      <c r="E663" s="190"/>
    </row>
    <row r="664">
      <c r="E664" s="190"/>
    </row>
    <row r="665">
      <c r="E665" s="190"/>
    </row>
    <row r="666">
      <c r="E666" s="190"/>
    </row>
    <row r="667">
      <c r="E667" s="190"/>
    </row>
    <row r="668">
      <c r="E668" s="190"/>
    </row>
    <row r="669">
      <c r="E669" s="190"/>
    </row>
    <row r="670">
      <c r="E670" s="190"/>
    </row>
    <row r="671">
      <c r="E671" s="190"/>
    </row>
    <row r="672">
      <c r="E672" s="190"/>
    </row>
    <row r="673">
      <c r="E673" s="190"/>
    </row>
    <row r="674">
      <c r="E674" s="190"/>
    </row>
    <row r="675">
      <c r="E675" s="190"/>
    </row>
    <row r="676">
      <c r="E676" s="190"/>
    </row>
    <row r="677">
      <c r="E677" s="190"/>
    </row>
    <row r="678">
      <c r="E678" s="190"/>
    </row>
    <row r="679">
      <c r="E679" s="190"/>
    </row>
    <row r="680">
      <c r="E680" s="190"/>
    </row>
    <row r="681">
      <c r="E681" s="190"/>
    </row>
    <row r="682">
      <c r="E682" s="190"/>
    </row>
    <row r="683">
      <c r="E683" s="190"/>
    </row>
    <row r="684">
      <c r="E684" s="190"/>
    </row>
    <row r="685">
      <c r="E685" s="190"/>
    </row>
    <row r="686">
      <c r="E686" s="190"/>
    </row>
    <row r="687">
      <c r="E687" s="190"/>
    </row>
    <row r="688">
      <c r="E688" s="190"/>
    </row>
    <row r="689">
      <c r="E689" s="190"/>
    </row>
    <row r="690">
      <c r="E690" s="190"/>
    </row>
    <row r="691">
      <c r="E691" s="190"/>
    </row>
    <row r="692">
      <c r="E692" s="190"/>
    </row>
    <row r="693">
      <c r="E693" s="190"/>
    </row>
    <row r="694">
      <c r="E694" s="190"/>
    </row>
    <row r="695">
      <c r="E695" s="190"/>
    </row>
    <row r="696">
      <c r="E696" s="190"/>
    </row>
    <row r="697">
      <c r="E697" s="190"/>
    </row>
    <row r="698">
      <c r="E698" s="190"/>
    </row>
    <row r="699">
      <c r="E699" s="190"/>
    </row>
    <row r="700">
      <c r="E700" s="190"/>
    </row>
    <row r="701">
      <c r="E701" s="190"/>
    </row>
    <row r="702">
      <c r="E702" s="190"/>
    </row>
    <row r="703">
      <c r="E703" s="190"/>
    </row>
    <row r="704">
      <c r="E704" s="190"/>
    </row>
    <row r="705">
      <c r="E705" s="190"/>
    </row>
    <row r="706">
      <c r="E706" s="190"/>
    </row>
    <row r="707">
      <c r="E707" s="190"/>
    </row>
    <row r="708">
      <c r="E708" s="190"/>
    </row>
    <row r="709">
      <c r="E709" s="190"/>
    </row>
    <row r="710">
      <c r="E710" s="190"/>
    </row>
    <row r="711">
      <c r="E711" s="190"/>
    </row>
    <row r="712">
      <c r="E712" s="190"/>
    </row>
    <row r="713">
      <c r="E713" s="190"/>
    </row>
    <row r="714">
      <c r="E714" s="190"/>
    </row>
    <row r="715">
      <c r="E715" s="190"/>
    </row>
    <row r="716">
      <c r="E716" s="190"/>
    </row>
    <row r="717">
      <c r="E717" s="190"/>
    </row>
    <row r="718">
      <c r="E718" s="190"/>
    </row>
    <row r="719">
      <c r="E719" s="190"/>
    </row>
    <row r="720">
      <c r="E720" s="190"/>
    </row>
    <row r="721">
      <c r="E721" s="190"/>
    </row>
    <row r="722">
      <c r="E722" s="190"/>
    </row>
    <row r="723">
      <c r="E723" s="190"/>
    </row>
    <row r="724">
      <c r="E724" s="190"/>
    </row>
    <row r="725">
      <c r="E725" s="190"/>
    </row>
    <row r="726">
      <c r="E726" s="190"/>
    </row>
    <row r="727">
      <c r="E727" s="190"/>
    </row>
    <row r="728">
      <c r="E728" s="190"/>
    </row>
    <row r="729">
      <c r="E729" s="190"/>
    </row>
    <row r="730">
      <c r="E730" s="190"/>
    </row>
    <row r="731">
      <c r="E731" s="190"/>
    </row>
    <row r="732">
      <c r="E732" s="190"/>
    </row>
    <row r="733">
      <c r="E733" s="190"/>
    </row>
    <row r="734">
      <c r="E734" s="190"/>
    </row>
    <row r="735">
      <c r="E735" s="190"/>
    </row>
    <row r="736">
      <c r="E736" s="190"/>
    </row>
    <row r="737">
      <c r="E737" s="190"/>
    </row>
    <row r="738">
      <c r="E738" s="190"/>
    </row>
    <row r="739">
      <c r="E739" s="190"/>
    </row>
    <row r="740">
      <c r="E740" s="190"/>
    </row>
    <row r="741">
      <c r="E741" s="190"/>
    </row>
    <row r="742">
      <c r="E742" s="190"/>
    </row>
    <row r="743">
      <c r="E743" s="190"/>
    </row>
    <row r="744">
      <c r="E744" s="190"/>
    </row>
    <row r="745">
      <c r="E745" s="190"/>
    </row>
    <row r="746">
      <c r="E746" s="190"/>
    </row>
    <row r="747">
      <c r="E747" s="190"/>
    </row>
    <row r="748">
      <c r="E748" s="190"/>
    </row>
    <row r="749">
      <c r="E749" s="190"/>
    </row>
    <row r="750">
      <c r="E750" s="190"/>
    </row>
    <row r="751">
      <c r="E751" s="190"/>
    </row>
    <row r="752">
      <c r="E752" s="190"/>
    </row>
    <row r="753">
      <c r="E753" s="190"/>
    </row>
    <row r="754">
      <c r="E754" s="190"/>
    </row>
    <row r="755">
      <c r="E755" s="190"/>
    </row>
    <row r="756">
      <c r="E756" s="190"/>
    </row>
    <row r="757">
      <c r="E757" s="190"/>
    </row>
    <row r="758">
      <c r="E758" s="190"/>
    </row>
    <row r="759">
      <c r="E759" s="190"/>
    </row>
    <row r="760">
      <c r="E760" s="190"/>
    </row>
    <row r="761">
      <c r="E761" s="190"/>
    </row>
    <row r="762">
      <c r="E762" s="190"/>
    </row>
    <row r="763">
      <c r="E763" s="190"/>
    </row>
    <row r="764">
      <c r="E764" s="190"/>
    </row>
    <row r="765">
      <c r="E765" s="190"/>
    </row>
    <row r="766">
      <c r="E766" s="190"/>
    </row>
    <row r="767">
      <c r="E767" s="190"/>
    </row>
    <row r="768">
      <c r="E768" s="190"/>
    </row>
    <row r="769">
      <c r="E769" s="190"/>
    </row>
    <row r="770">
      <c r="E770" s="190"/>
    </row>
    <row r="771">
      <c r="E771" s="190"/>
    </row>
    <row r="772">
      <c r="E772" s="190"/>
    </row>
    <row r="773">
      <c r="E773" s="190"/>
    </row>
    <row r="774">
      <c r="E774" s="190"/>
    </row>
    <row r="775">
      <c r="E775" s="190"/>
    </row>
    <row r="776">
      <c r="E776" s="190"/>
    </row>
    <row r="777">
      <c r="E777" s="190"/>
    </row>
    <row r="778">
      <c r="E778" s="190"/>
    </row>
    <row r="779">
      <c r="E779" s="190"/>
    </row>
    <row r="780">
      <c r="E780" s="190"/>
    </row>
    <row r="781">
      <c r="E781" s="190"/>
    </row>
    <row r="782">
      <c r="E782" s="190"/>
    </row>
    <row r="783">
      <c r="E783" s="190"/>
    </row>
    <row r="784">
      <c r="E784" s="190"/>
    </row>
    <row r="785">
      <c r="E785" s="190"/>
    </row>
    <row r="786">
      <c r="E786" s="190"/>
    </row>
    <row r="787">
      <c r="E787" s="190"/>
    </row>
    <row r="788">
      <c r="E788" s="190"/>
    </row>
    <row r="789">
      <c r="E789" s="190"/>
    </row>
    <row r="790">
      <c r="E790" s="190"/>
    </row>
    <row r="791">
      <c r="E791" s="190"/>
    </row>
    <row r="792">
      <c r="E792" s="190"/>
    </row>
    <row r="793">
      <c r="E793" s="190"/>
    </row>
    <row r="794">
      <c r="E794" s="190"/>
    </row>
    <row r="795">
      <c r="E795" s="190"/>
    </row>
    <row r="796">
      <c r="E796" s="190"/>
    </row>
    <row r="797">
      <c r="E797" s="190"/>
    </row>
    <row r="798">
      <c r="E798" s="190"/>
    </row>
    <row r="799">
      <c r="E799" s="190"/>
    </row>
    <row r="800">
      <c r="E800" s="190"/>
    </row>
    <row r="801">
      <c r="E801" s="190"/>
    </row>
    <row r="802">
      <c r="E802" s="190"/>
    </row>
    <row r="803">
      <c r="E803" s="190"/>
    </row>
    <row r="804">
      <c r="E804" s="190"/>
    </row>
    <row r="805">
      <c r="E805" s="190"/>
    </row>
    <row r="806">
      <c r="E806" s="190"/>
    </row>
    <row r="807">
      <c r="E807" s="190"/>
    </row>
    <row r="808">
      <c r="E808" s="190"/>
    </row>
    <row r="809">
      <c r="E809" s="190"/>
    </row>
    <row r="810">
      <c r="E810" s="190"/>
    </row>
    <row r="811">
      <c r="E811" s="190"/>
    </row>
    <row r="812">
      <c r="E812" s="190"/>
    </row>
    <row r="813">
      <c r="E813" s="190"/>
    </row>
    <row r="814">
      <c r="E814" s="190"/>
    </row>
    <row r="815">
      <c r="E815" s="190"/>
    </row>
    <row r="816">
      <c r="E816" s="190"/>
    </row>
    <row r="817">
      <c r="E817" s="190"/>
    </row>
    <row r="818">
      <c r="E818" s="190"/>
    </row>
    <row r="819">
      <c r="E819" s="190"/>
    </row>
    <row r="820">
      <c r="E820" s="190"/>
    </row>
    <row r="821">
      <c r="E821" s="190"/>
    </row>
    <row r="822">
      <c r="E822" s="190"/>
    </row>
    <row r="823">
      <c r="E823" s="190"/>
    </row>
    <row r="824">
      <c r="E824" s="190"/>
    </row>
    <row r="825">
      <c r="E825" s="190"/>
    </row>
    <row r="826">
      <c r="E826" s="190"/>
    </row>
    <row r="827">
      <c r="E827" s="190"/>
    </row>
    <row r="828">
      <c r="E828" s="190"/>
    </row>
    <row r="829">
      <c r="E829" s="190"/>
    </row>
    <row r="830">
      <c r="E830" s="190"/>
    </row>
    <row r="831">
      <c r="E831" s="190"/>
    </row>
    <row r="832">
      <c r="E832" s="190"/>
    </row>
    <row r="833">
      <c r="E833" s="190"/>
    </row>
    <row r="834">
      <c r="E834" s="228"/>
    </row>
    <row r="835">
      <c r="E835" s="228"/>
    </row>
    <row r="836">
      <c r="E836" s="228"/>
    </row>
    <row r="837">
      <c r="E837" s="228"/>
    </row>
    <row r="838">
      <c r="E838" s="228"/>
    </row>
    <row r="839">
      <c r="E839" s="228"/>
    </row>
    <row r="840">
      <c r="E840" s="228"/>
    </row>
    <row r="841">
      <c r="E841" s="228"/>
    </row>
    <row r="842">
      <c r="E842" s="228"/>
    </row>
    <row r="843">
      <c r="E843" s="228"/>
    </row>
    <row r="844">
      <c r="E844" s="228"/>
    </row>
    <row r="845">
      <c r="E845" s="228"/>
    </row>
    <row r="846">
      <c r="E846" s="228"/>
    </row>
    <row r="847">
      <c r="E847" s="228"/>
    </row>
    <row r="848">
      <c r="E848" s="228"/>
    </row>
    <row r="849">
      <c r="E849" s="228"/>
    </row>
    <row r="850">
      <c r="E850" s="228"/>
    </row>
    <row r="851">
      <c r="E851" s="228"/>
    </row>
    <row r="852">
      <c r="E852" s="228"/>
    </row>
    <row r="853">
      <c r="E853" s="228"/>
    </row>
    <row r="854">
      <c r="E854" s="228"/>
    </row>
    <row r="855">
      <c r="E855" s="228"/>
    </row>
    <row r="856">
      <c r="E856" s="228"/>
    </row>
    <row r="857">
      <c r="E857" s="228"/>
    </row>
    <row r="858">
      <c r="E858" s="228"/>
    </row>
    <row r="859">
      <c r="E859" s="228"/>
    </row>
    <row r="860">
      <c r="E860" s="228"/>
    </row>
    <row r="861">
      <c r="E861" s="228"/>
    </row>
    <row r="862">
      <c r="E862" s="228"/>
    </row>
    <row r="863">
      <c r="E863" s="228"/>
    </row>
    <row r="864">
      <c r="E864" s="228"/>
    </row>
    <row r="865">
      <c r="E865" s="228"/>
    </row>
    <row r="866">
      <c r="E866" s="228"/>
    </row>
    <row r="867">
      <c r="E867" s="228"/>
    </row>
    <row r="868">
      <c r="E868" s="228"/>
    </row>
    <row r="869">
      <c r="E869" s="228"/>
    </row>
    <row r="870">
      <c r="E870" s="228"/>
    </row>
    <row r="871">
      <c r="E871" s="228"/>
    </row>
    <row r="872">
      <c r="E872" s="228"/>
    </row>
    <row r="873">
      <c r="E873" s="228"/>
    </row>
    <row r="874">
      <c r="E874" s="228"/>
    </row>
    <row r="875">
      <c r="E875" s="228"/>
    </row>
    <row r="876">
      <c r="E876" s="228"/>
    </row>
    <row r="877">
      <c r="E877" s="228"/>
    </row>
    <row r="878">
      <c r="E878" s="228"/>
    </row>
    <row r="879">
      <c r="E879" s="228"/>
    </row>
    <row r="880">
      <c r="E880" s="228"/>
    </row>
    <row r="881">
      <c r="E881" s="228"/>
    </row>
    <row r="882">
      <c r="E882" s="228"/>
    </row>
    <row r="883">
      <c r="E883" s="228"/>
    </row>
    <row r="884">
      <c r="E884" s="228"/>
    </row>
    <row r="885">
      <c r="E885" s="228"/>
    </row>
    <row r="886">
      <c r="E886" s="228"/>
    </row>
    <row r="887">
      <c r="E887" s="228"/>
    </row>
    <row r="888">
      <c r="E888" s="228"/>
    </row>
    <row r="889">
      <c r="E889" s="228"/>
    </row>
    <row r="890">
      <c r="E890" s="228"/>
    </row>
    <row r="891">
      <c r="E891" s="228"/>
    </row>
    <row r="892">
      <c r="E892" s="228"/>
    </row>
    <row r="893">
      <c r="E893" s="228"/>
    </row>
    <row r="894">
      <c r="E894" s="228"/>
    </row>
    <row r="895">
      <c r="E895" s="228"/>
    </row>
    <row r="896">
      <c r="E896" s="228"/>
    </row>
    <row r="897">
      <c r="E897" s="228"/>
    </row>
    <row r="898">
      <c r="E898" s="228"/>
    </row>
    <row r="899">
      <c r="E899" s="228"/>
    </row>
    <row r="900">
      <c r="E900" s="228"/>
    </row>
    <row r="901">
      <c r="E901" s="228"/>
    </row>
    <row r="902">
      <c r="E902" s="228"/>
    </row>
    <row r="903">
      <c r="E903" s="228"/>
    </row>
    <row r="904">
      <c r="E904" s="228"/>
    </row>
    <row r="905">
      <c r="E905" s="228"/>
    </row>
    <row r="906">
      <c r="E906" s="228"/>
    </row>
    <row r="907">
      <c r="E907" s="228"/>
    </row>
    <row r="908">
      <c r="E908" s="228"/>
    </row>
    <row r="909">
      <c r="E909" s="228"/>
    </row>
  </sheetData>
  <mergeCells count="34">
    <mergeCell ref="R1:S1"/>
    <mergeCell ref="V1:W1"/>
    <mergeCell ref="I28:M28"/>
    <mergeCell ref="A33:E33"/>
    <mergeCell ref="G33:K33"/>
    <mergeCell ref="M33:S33"/>
    <mergeCell ref="Q34:S34"/>
    <mergeCell ref="Q248:R248"/>
    <mergeCell ref="Q249:R249"/>
    <mergeCell ref="Q251:R251"/>
    <mergeCell ref="K249:L249"/>
    <mergeCell ref="K250:L250"/>
    <mergeCell ref="K251:L251"/>
    <mergeCell ref="I253:L253"/>
    <mergeCell ref="K254:L254"/>
    <mergeCell ref="K255:L255"/>
    <mergeCell ref="K256:L256"/>
    <mergeCell ref="K257:L257"/>
    <mergeCell ref="A244:W244"/>
    <mergeCell ref="I247:L247"/>
    <mergeCell ref="N247:R247"/>
    <mergeCell ref="D248:E248"/>
    <mergeCell ref="K248:L248"/>
    <mergeCell ref="D249:E249"/>
    <mergeCell ref="Q250:R250"/>
    <mergeCell ref="A262:E262"/>
    <mergeCell ref="A345:W345"/>
    <mergeCell ref="D250:E250"/>
    <mergeCell ref="D251:E251"/>
    <mergeCell ref="D252:E252"/>
    <mergeCell ref="B253:E253"/>
    <mergeCell ref="D254:E254"/>
    <mergeCell ref="D255:E255"/>
    <mergeCell ref="A260:W26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4" width="18.5"/>
    <col customWidth="1" min="5" max="5" width="19.38"/>
    <col customWidth="1" min="6" max="6" width="22.5"/>
    <col customWidth="1" min="7" max="7" width="13.75"/>
    <col customWidth="1" min="8" max="8" width="16.0"/>
    <col customWidth="1" min="9" max="17" width="28.38"/>
    <col customWidth="1" min="18" max="18" width="22.25"/>
    <col customWidth="1" min="19" max="19" width="20.75"/>
    <col customWidth="1" min="20" max="21" width="24.63"/>
  </cols>
  <sheetData>
    <row r="1">
      <c r="E1" s="48" t="s">
        <v>28</v>
      </c>
      <c r="F1" s="49"/>
      <c r="G1" s="49"/>
      <c r="H1" s="49"/>
      <c r="I1" s="49"/>
      <c r="J1" s="49"/>
      <c r="K1" s="50"/>
      <c r="L1" s="51" t="s">
        <v>29</v>
      </c>
      <c r="M1" s="48" t="s">
        <v>30</v>
      </c>
      <c r="N1" s="49"/>
      <c r="O1" s="50"/>
      <c r="P1" s="52" t="s">
        <v>31</v>
      </c>
      <c r="Q1" s="53"/>
      <c r="R1" s="53"/>
      <c r="S1" s="54" t="s">
        <v>30</v>
      </c>
      <c r="T1" s="54" t="s">
        <v>30</v>
      </c>
      <c r="U1" s="54" t="s">
        <v>31</v>
      </c>
      <c r="Z1" s="48" t="s">
        <v>32</v>
      </c>
      <c r="AA1" s="49"/>
      <c r="AB1" s="49"/>
      <c r="AC1" s="50"/>
      <c r="AD1" s="48" t="s">
        <v>33</v>
      </c>
      <c r="AE1" s="49"/>
      <c r="AF1" s="49"/>
      <c r="AG1" s="50"/>
      <c r="AI1" s="55"/>
      <c r="AJ1" s="48" t="s">
        <v>34</v>
      </c>
      <c r="AK1" s="49"/>
      <c r="AL1" s="49"/>
      <c r="AM1" s="50"/>
      <c r="AN1" s="48" t="s">
        <v>35</v>
      </c>
      <c r="AO1" s="49"/>
      <c r="AP1" s="49"/>
      <c r="AQ1" s="50"/>
      <c r="AR1" s="191" t="s">
        <v>74</v>
      </c>
      <c r="AS1" s="3"/>
      <c r="AU1" s="48" t="s">
        <v>36</v>
      </c>
      <c r="AV1" s="49"/>
      <c r="AW1" s="49"/>
      <c r="AX1" s="50"/>
      <c r="AY1" s="48" t="s">
        <v>37</v>
      </c>
      <c r="AZ1" s="49"/>
      <c r="BA1" s="49"/>
      <c r="BB1" s="50"/>
    </row>
    <row r="2">
      <c r="A2" s="56" t="s">
        <v>5</v>
      </c>
      <c r="B2" s="56" t="s">
        <v>38</v>
      </c>
      <c r="C2" s="56" t="s">
        <v>23</v>
      </c>
      <c r="D2" s="56" t="s">
        <v>39</v>
      </c>
      <c r="E2" s="56" t="s">
        <v>40</v>
      </c>
      <c r="F2" s="56" t="s">
        <v>41</v>
      </c>
      <c r="G2" s="56" t="s">
        <v>42</v>
      </c>
      <c r="H2" s="56" t="s">
        <v>43</v>
      </c>
      <c r="I2" s="56" t="s">
        <v>44</v>
      </c>
      <c r="J2" s="56" t="s">
        <v>45</v>
      </c>
      <c r="K2" s="56" t="s">
        <v>46</v>
      </c>
      <c r="L2" s="229" t="s">
        <v>47</v>
      </c>
      <c r="M2" s="56" t="s">
        <v>48</v>
      </c>
      <c r="N2" s="56" t="s">
        <v>49</v>
      </c>
      <c r="O2" s="56" t="s">
        <v>50</v>
      </c>
      <c r="P2" s="57" t="s">
        <v>48</v>
      </c>
      <c r="Q2" s="58" t="s">
        <v>49</v>
      </c>
      <c r="R2" s="58" t="s">
        <v>50</v>
      </c>
      <c r="S2" s="54" t="s">
        <v>51</v>
      </c>
      <c r="T2" s="56" t="s">
        <v>52</v>
      </c>
      <c r="U2" s="56" t="s">
        <v>52</v>
      </c>
      <c r="V2" s="56" t="s">
        <v>53</v>
      </c>
      <c r="W2" s="56" t="s">
        <v>54</v>
      </c>
      <c r="X2" s="56" t="s">
        <v>55</v>
      </c>
      <c r="Y2" s="56" t="s">
        <v>56</v>
      </c>
      <c r="Z2" s="56" t="s">
        <v>57</v>
      </c>
      <c r="AA2" s="56" t="s">
        <v>58</v>
      </c>
      <c r="AB2" s="56" t="s">
        <v>59</v>
      </c>
      <c r="AC2" s="56" t="s">
        <v>60</v>
      </c>
      <c r="AD2" s="56" t="s">
        <v>57</v>
      </c>
      <c r="AE2" s="56" t="s">
        <v>58</v>
      </c>
      <c r="AF2" s="56" t="s">
        <v>59</v>
      </c>
      <c r="AG2" s="56" t="s">
        <v>60</v>
      </c>
      <c r="AI2" s="55"/>
      <c r="AJ2" s="56" t="s">
        <v>57</v>
      </c>
      <c r="AK2" s="56" t="s">
        <v>58</v>
      </c>
      <c r="AL2" s="56" t="s">
        <v>59</v>
      </c>
      <c r="AM2" s="56" t="s">
        <v>60</v>
      </c>
      <c r="AN2" s="56" t="s">
        <v>57</v>
      </c>
      <c r="AO2" s="56" t="s">
        <v>58</v>
      </c>
      <c r="AP2" s="56" t="s">
        <v>59</v>
      </c>
      <c r="AQ2" s="56" t="s">
        <v>60</v>
      </c>
      <c r="AR2" s="219" t="s">
        <v>55</v>
      </c>
      <c r="AS2" s="219" t="s">
        <v>56</v>
      </c>
      <c r="AU2" s="56" t="s">
        <v>57</v>
      </c>
      <c r="AV2" s="56" t="s">
        <v>58</v>
      </c>
      <c r="AW2" s="56" t="s">
        <v>59</v>
      </c>
      <c r="AX2" s="56" t="s">
        <v>60</v>
      </c>
      <c r="AY2" s="56" t="s">
        <v>57</v>
      </c>
      <c r="AZ2" s="56" t="s">
        <v>58</v>
      </c>
      <c r="BA2" s="56" t="s">
        <v>59</v>
      </c>
      <c r="BB2" s="56" t="s">
        <v>60</v>
      </c>
    </row>
    <row r="3">
      <c r="A3" s="59">
        <v>1.0</v>
      </c>
      <c r="B3" s="60">
        <v>2.0</v>
      </c>
      <c r="C3" s="61">
        <v>8.0</v>
      </c>
      <c r="D3" s="60" t="s">
        <v>61</v>
      </c>
      <c r="E3" s="62">
        <v>3807.0</v>
      </c>
      <c r="F3" s="62">
        <v>13326.0</v>
      </c>
      <c r="G3" s="62">
        <v>1037.0</v>
      </c>
      <c r="H3" s="63">
        <f t="shared" ref="H3:H135" si="3">SUM(E3:G3)</f>
        <v>18170</v>
      </c>
      <c r="I3" s="63">
        <f t="shared" ref="I3:I135" si="4">E3/H3</f>
        <v>0.2095211888</v>
      </c>
      <c r="J3" s="63">
        <f t="shared" ref="J3:J135" si="5">F3/H3</f>
        <v>0.7334067144</v>
      </c>
      <c r="K3" s="63">
        <f t="shared" ref="K3:K135" si="6">G3/H3</f>
        <v>0.05707209686</v>
      </c>
      <c r="L3" s="230">
        <f t="shared" ref="L3:L135" si="7">(I3-J3)/(I3+J3)</f>
        <v>-0.5555944668</v>
      </c>
      <c r="M3" s="63">
        <f t="shared" ref="M3:O3" si="1">AVERAGE(I3:I60)</f>
        <v>0.444177822</v>
      </c>
      <c r="N3" s="63">
        <f t="shared" si="1"/>
        <v>0.4643340418</v>
      </c>
      <c r="O3" s="63">
        <f t="shared" si="1"/>
        <v>0.09148813619</v>
      </c>
      <c r="P3" s="9">
        <f t="shared" ref="P3:R3" si="2">AVERAGE(I61:I119)</f>
        <v>0.609912993</v>
      </c>
      <c r="Q3" s="9">
        <f t="shared" si="2"/>
        <v>0.3252084472</v>
      </c>
      <c r="R3" s="9">
        <f t="shared" si="2"/>
        <v>0.0648785598</v>
      </c>
      <c r="S3" s="64">
        <v>18637.39398</v>
      </c>
      <c r="T3" s="65">
        <f>AVERAGE(S3:S60)</f>
        <v>29991.78287</v>
      </c>
      <c r="U3" s="65">
        <f>AVERAGE(S61:S119)</f>
        <v>32251.67444</v>
      </c>
      <c r="V3" s="62">
        <v>58.0</v>
      </c>
      <c r="W3" s="62">
        <v>59.0</v>
      </c>
      <c r="X3" s="63">
        <f>STDEV(S3:S60)</f>
        <v>13516.07801</v>
      </c>
      <c r="Y3" s="63">
        <f>STDEV(S61:S119)</f>
        <v>16852.94722</v>
      </c>
      <c r="Z3" s="63">
        <f>X3/(SQRT(V3))</f>
        <v>1774.747989</v>
      </c>
      <c r="AA3" s="62">
        <v>1.96</v>
      </c>
      <c r="AB3" s="65">
        <f>T3+(Z3*AA3)</f>
        <v>33470.28893</v>
      </c>
      <c r="AC3" s="65">
        <f>T3-(AA3*Z3)</f>
        <v>26513.27681</v>
      </c>
      <c r="AD3" s="63">
        <f>Y3/(SQRT(W3))</f>
        <v>2194.066846</v>
      </c>
      <c r="AE3" s="62">
        <v>1.96</v>
      </c>
      <c r="AF3" s="65">
        <f>U3+(AD3*AE3)</f>
        <v>36552.04546</v>
      </c>
      <c r="AG3" s="65">
        <f>U3-(AE3*AD3)</f>
        <v>27951.30343</v>
      </c>
      <c r="AI3" s="55"/>
      <c r="AJ3" s="63">
        <f>AR3/(SQRT(V3))</f>
        <v>0.03567804776</v>
      </c>
      <c r="AK3" s="62">
        <v>1.96</v>
      </c>
      <c r="AL3" s="63">
        <f>M3+(AJ3*AK3)</f>
        <v>0.5141067956</v>
      </c>
      <c r="AM3" s="63">
        <f>M3-(AK3*AJ3)</f>
        <v>0.3742488484</v>
      </c>
      <c r="AN3" s="63">
        <f>AS3/(SQRT(W3))</f>
        <v>0.03457724709</v>
      </c>
      <c r="AO3" s="62">
        <v>1.96</v>
      </c>
      <c r="AP3" s="63">
        <f>P3+(AN3*AO3)</f>
        <v>0.6776843973</v>
      </c>
      <c r="AQ3" s="63">
        <f>P3-(AO3*AN3)</f>
        <v>0.5421415887</v>
      </c>
      <c r="AR3" s="63">
        <f>STDEV(I3:I60)</f>
        <v>0.2717159166</v>
      </c>
      <c r="AS3" s="63">
        <f>STDEV(I61:I119)</f>
        <v>0.2655928745</v>
      </c>
      <c r="AT3" s="63"/>
      <c r="AU3" s="63">
        <f>AR6/(SQRT(W3))</f>
        <v>0.03816912317</v>
      </c>
      <c r="AV3" s="62">
        <v>1.96</v>
      </c>
      <c r="AW3" s="63">
        <f>N3+(AU3*AV3)</f>
        <v>0.5391455232</v>
      </c>
      <c r="AX3" s="63">
        <f>N3-(AV3*AU3)</f>
        <v>0.3895225604</v>
      </c>
      <c r="AY3" s="63">
        <f>AS6/(SQRT(W3))</f>
        <v>0.03262162392</v>
      </c>
      <c r="AZ3" s="62">
        <v>1.96</v>
      </c>
      <c r="BA3" s="63">
        <f>Q3+(AY3*AZ3)</f>
        <v>0.3891468301</v>
      </c>
      <c r="BB3" s="63">
        <f>Q3-(AZ3*AY3)</f>
        <v>0.2612700643</v>
      </c>
    </row>
    <row r="4">
      <c r="A4" s="66">
        <v>4.0</v>
      </c>
      <c r="B4" s="60">
        <v>2.0</v>
      </c>
      <c r="C4" s="67">
        <v>8.0</v>
      </c>
      <c r="D4" s="60" t="s">
        <v>61</v>
      </c>
      <c r="E4" s="62">
        <v>13802.0</v>
      </c>
      <c r="F4" s="62">
        <v>1645.0</v>
      </c>
      <c r="G4" s="62">
        <v>462.0</v>
      </c>
      <c r="H4" s="63">
        <f t="shared" si="3"/>
        <v>15909</v>
      </c>
      <c r="I4" s="63">
        <f t="shared" si="4"/>
        <v>0.8675592432</v>
      </c>
      <c r="J4" s="63">
        <f t="shared" si="5"/>
        <v>0.1034005909</v>
      </c>
      <c r="K4" s="63">
        <f t="shared" si="6"/>
        <v>0.02904016594</v>
      </c>
      <c r="L4" s="230">
        <f t="shared" si="7"/>
        <v>0.7870136596</v>
      </c>
      <c r="M4" s="63"/>
      <c r="N4" s="63"/>
      <c r="O4" s="63"/>
      <c r="P4" s="4"/>
      <c r="Q4" s="4"/>
      <c r="R4" s="4"/>
      <c r="S4" s="72">
        <v>31624.48905</v>
      </c>
      <c r="T4" s="63"/>
      <c r="U4" s="63"/>
      <c r="V4" s="63"/>
      <c r="W4" s="63"/>
      <c r="X4" s="63"/>
      <c r="Y4" s="63"/>
      <c r="Z4" s="63"/>
      <c r="AD4" s="63"/>
      <c r="AI4" s="55"/>
      <c r="AR4" s="191" t="s">
        <v>75</v>
      </c>
      <c r="AS4" s="3"/>
    </row>
    <row r="5">
      <c r="A5" s="66">
        <v>5.0</v>
      </c>
      <c r="B5" s="60">
        <v>2.0</v>
      </c>
      <c r="C5" s="67">
        <v>9.0</v>
      </c>
      <c r="D5" s="60" t="s">
        <v>61</v>
      </c>
      <c r="E5" s="62">
        <v>13299.0</v>
      </c>
      <c r="F5" s="62">
        <v>2212.0</v>
      </c>
      <c r="G5" s="62">
        <v>2488.0</v>
      </c>
      <c r="H5" s="63">
        <f t="shared" si="3"/>
        <v>17999</v>
      </c>
      <c r="I5" s="63">
        <f t="shared" si="4"/>
        <v>0.7388743819</v>
      </c>
      <c r="J5" s="63">
        <f t="shared" si="5"/>
        <v>0.1228957164</v>
      </c>
      <c r="K5" s="63">
        <f t="shared" si="6"/>
        <v>0.1382299017</v>
      </c>
      <c r="L5" s="230">
        <f t="shared" si="7"/>
        <v>0.7147830572</v>
      </c>
      <c r="M5" s="63"/>
      <c r="N5" s="63"/>
      <c r="O5" s="63"/>
      <c r="P5" s="4"/>
      <c r="Q5" s="4"/>
      <c r="R5" s="4"/>
      <c r="S5" s="72">
        <v>36967.23964</v>
      </c>
      <c r="T5" s="63"/>
      <c r="U5" s="63"/>
      <c r="V5" s="63"/>
      <c r="W5" s="63"/>
      <c r="X5" s="63"/>
      <c r="Y5" s="63"/>
      <c r="Z5" s="63"/>
      <c r="AD5" s="63"/>
      <c r="AI5" s="55"/>
      <c r="AR5" s="219" t="s">
        <v>55</v>
      </c>
      <c r="AS5" s="219" t="s">
        <v>56</v>
      </c>
    </row>
    <row r="6">
      <c r="A6" s="66">
        <v>6.0</v>
      </c>
      <c r="B6" s="60">
        <v>2.0</v>
      </c>
      <c r="C6" s="67">
        <v>9.0</v>
      </c>
      <c r="D6" s="60" t="s">
        <v>61</v>
      </c>
      <c r="E6" s="62">
        <v>11944.0</v>
      </c>
      <c r="F6" s="62">
        <v>7984.0</v>
      </c>
      <c r="G6" s="62">
        <v>1205.0</v>
      </c>
      <c r="H6" s="63">
        <f t="shared" si="3"/>
        <v>21133</v>
      </c>
      <c r="I6" s="63">
        <f t="shared" si="4"/>
        <v>0.5651824161</v>
      </c>
      <c r="J6" s="63">
        <f t="shared" si="5"/>
        <v>0.3777977571</v>
      </c>
      <c r="K6" s="63">
        <f t="shared" si="6"/>
        <v>0.05701982681</v>
      </c>
      <c r="L6" s="230">
        <f t="shared" si="7"/>
        <v>0.1987153754</v>
      </c>
      <c r="M6" s="63"/>
      <c r="N6" s="63"/>
      <c r="O6" s="63"/>
      <c r="P6" s="4"/>
      <c r="Q6" s="4"/>
      <c r="R6" s="4"/>
      <c r="S6" s="72">
        <v>48471.41876</v>
      </c>
      <c r="T6" s="63"/>
      <c r="U6" s="63"/>
      <c r="V6" s="63"/>
      <c r="W6" s="63"/>
      <c r="X6" s="63"/>
      <c r="Y6" s="63"/>
      <c r="Z6" s="63"/>
      <c r="AD6" s="63"/>
      <c r="AI6" s="55"/>
      <c r="AR6" s="63">
        <f>STDEV(J3:J60)</f>
        <v>0.2931825981</v>
      </c>
      <c r="AS6" s="63">
        <f>STDEV(J61:J119)</f>
        <v>0.2505714478</v>
      </c>
    </row>
    <row r="7">
      <c r="A7" s="73">
        <v>10.0</v>
      </c>
      <c r="B7" s="60">
        <v>2.0</v>
      </c>
      <c r="C7" s="67">
        <v>15.0</v>
      </c>
      <c r="D7" s="60" t="s">
        <v>61</v>
      </c>
      <c r="E7" s="62">
        <v>6809.0</v>
      </c>
      <c r="F7" s="62">
        <v>8630.0</v>
      </c>
      <c r="G7" s="62">
        <v>2579.0</v>
      </c>
      <c r="H7" s="63">
        <f t="shared" si="3"/>
        <v>18018</v>
      </c>
      <c r="I7" s="63">
        <f t="shared" si="4"/>
        <v>0.3778998779</v>
      </c>
      <c r="J7" s="63">
        <f t="shared" si="5"/>
        <v>0.478965479</v>
      </c>
      <c r="K7" s="63">
        <f t="shared" si="6"/>
        <v>0.1431346431</v>
      </c>
      <c r="L7" s="230">
        <f t="shared" si="7"/>
        <v>-0.1179480536</v>
      </c>
      <c r="M7" s="63"/>
      <c r="N7" s="63"/>
      <c r="O7" s="63"/>
      <c r="P7" s="4"/>
      <c r="Q7" s="4"/>
      <c r="R7" s="4"/>
      <c r="S7" s="72">
        <v>15544.44075</v>
      </c>
      <c r="T7" s="63"/>
      <c r="U7" s="48" t="s">
        <v>62</v>
      </c>
      <c r="V7" s="49"/>
      <c r="W7" s="50"/>
      <c r="X7" s="63"/>
      <c r="Y7" s="63"/>
      <c r="Z7" s="63"/>
      <c r="AD7" s="63"/>
      <c r="AI7" s="55"/>
    </row>
    <row r="8">
      <c r="A8" s="73">
        <v>12.0</v>
      </c>
      <c r="B8" s="60">
        <v>2.0</v>
      </c>
      <c r="C8" s="67">
        <v>15.0</v>
      </c>
      <c r="D8" s="60" t="s">
        <v>61</v>
      </c>
      <c r="E8" s="62">
        <v>7893.0</v>
      </c>
      <c r="F8" s="62">
        <v>61.0</v>
      </c>
      <c r="G8" s="62">
        <v>10188.0</v>
      </c>
      <c r="H8" s="63">
        <f t="shared" si="3"/>
        <v>18142</v>
      </c>
      <c r="I8" s="63">
        <f t="shared" si="4"/>
        <v>0.4350677985</v>
      </c>
      <c r="J8" s="63">
        <f t="shared" si="5"/>
        <v>0.003362363576</v>
      </c>
      <c r="K8" s="63">
        <f t="shared" si="6"/>
        <v>0.5615698379</v>
      </c>
      <c r="L8" s="230">
        <f t="shared" si="7"/>
        <v>0.9846618054</v>
      </c>
      <c r="M8" s="63"/>
      <c r="N8" s="63"/>
      <c r="O8" s="63"/>
      <c r="P8" s="4"/>
      <c r="Q8" s="4"/>
      <c r="R8" s="4"/>
      <c r="S8" s="72">
        <v>9471.941271</v>
      </c>
      <c r="T8" s="63"/>
      <c r="U8" s="63"/>
      <c r="V8" s="54" t="s">
        <v>63</v>
      </c>
      <c r="W8" s="54" t="s">
        <v>64</v>
      </c>
      <c r="X8" s="63"/>
      <c r="Y8" s="63"/>
      <c r="Z8" s="63"/>
      <c r="AD8" s="63"/>
      <c r="AI8" s="55"/>
    </row>
    <row r="9">
      <c r="A9" s="73">
        <v>25.0</v>
      </c>
      <c r="B9" s="60">
        <v>2.0</v>
      </c>
      <c r="C9" s="67">
        <v>29.0</v>
      </c>
      <c r="D9" s="60" t="s">
        <v>61</v>
      </c>
      <c r="E9" s="62">
        <v>16713.0</v>
      </c>
      <c r="F9" s="62">
        <v>4997.0</v>
      </c>
      <c r="G9" s="62">
        <v>2250.0</v>
      </c>
      <c r="H9" s="63">
        <f t="shared" si="3"/>
        <v>23960</v>
      </c>
      <c r="I9" s="63">
        <f t="shared" si="4"/>
        <v>0.6975375626</v>
      </c>
      <c r="J9" s="63">
        <f t="shared" si="5"/>
        <v>0.2085559265</v>
      </c>
      <c r="K9" s="63">
        <f t="shared" si="6"/>
        <v>0.09390651085</v>
      </c>
      <c r="L9" s="230">
        <f t="shared" si="7"/>
        <v>0.5396591433</v>
      </c>
      <c r="M9" s="63"/>
      <c r="N9" s="63"/>
      <c r="O9" s="63"/>
      <c r="P9" s="4"/>
      <c r="Q9" s="4"/>
      <c r="R9" s="4"/>
      <c r="S9" s="72">
        <v>73979.76187</v>
      </c>
      <c r="T9" s="62"/>
      <c r="U9" s="54" t="s">
        <v>66</v>
      </c>
      <c r="V9" s="74">
        <f>AVERAGE(S22:S25,S39:S44)</f>
        <v>32929.18206</v>
      </c>
      <c r="W9" s="100" t="str">
        <f>AVERAGE(S80:S84,#REF!)</f>
        <v>#REF!</v>
      </c>
      <c r="X9" s="63"/>
      <c r="Y9" s="63"/>
      <c r="Z9" s="63"/>
      <c r="AD9" s="63"/>
      <c r="AI9" s="55"/>
    </row>
    <row r="10">
      <c r="A10" s="73">
        <v>30.0</v>
      </c>
      <c r="B10" s="60">
        <v>2.0</v>
      </c>
      <c r="C10" s="67">
        <v>29.0</v>
      </c>
      <c r="D10" s="60" t="s">
        <v>61</v>
      </c>
      <c r="E10" s="62">
        <v>7643.0</v>
      </c>
      <c r="F10" s="62">
        <v>3433.0</v>
      </c>
      <c r="G10" s="62">
        <v>326.0</v>
      </c>
      <c r="H10" s="63">
        <f t="shared" si="3"/>
        <v>11402</v>
      </c>
      <c r="I10" s="63">
        <f t="shared" si="4"/>
        <v>0.6703209963</v>
      </c>
      <c r="J10" s="63">
        <f t="shared" si="5"/>
        <v>0.3010875285</v>
      </c>
      <c r="K10" s="63">
        <f t="shared" si="6"/>
        <v>0.02859147518</v>
      </c>
      <c r="L10" s="230">
        <f t="shared" si="7"/>
        <v>0.3801011195</v>
      </c>
      <c r="M10" s="63"/>
      <c r="N10" s="63"/>
      <c r="O10" s="63"/>
      <c r="P10" s="4"/>
      <c r="Q10" s="4"/>
      <c r="R10" s="4"/>
      <c r="S10" s="72">
        <v>9262.520335</v>
      </c>
      <c r="T10" s="63"/>
      <c r="U10" s="63"/>
      <c r="V10" s="63"/>
      <c r="W10" s="63"/>
      <c r="X10" s="63"/>
      <c r="Y10" s="63"/>
      <c r="Z10" s="63"/>
      <c r="AD10" s="63"/>
      <c r="AI10" s="55"/>
    </row>
    <row r="11">
      <c r="A11" s="73">
        <v>1.0</v>
      </c>
      <c r="B11" s="60">
        <v>3.0</v>
      </c>
      <c r="C11" s="67">
        <v>8.0</v>
      </c>
      <c r="D11" s="60" t="s">
        <v>61</v>
      </c>
      <c r="E11" s="62">
        <v>483.0</v>
      </c>
      <c r="F11" s="62">
        <v>14993.0</v>
      </c>
      <c r="G11" s="62">
        <v>219.0</v>
      </c>
      <c r="H11" s="63">
        <f t="shared" si="3"/>
        <v>15695</v>
      </c>
      <c r="I11" s="63">
        <f t="shared" si="4"/>
        <v>0.03077413189</v>
      </c>
      <c r="J11" s="63">
        <f t="shared" si="5"/>
        <v>0.9552723797</v>
      </c>
      <c r="K11" s="63">
        <f t="shared" si="6"/>
        <v>0.01395348837</v>
      </c>
      <c r="L11" s="230">
        <f t="shared" si="7"/>
        <v>-0.9375807702</v>
      </c>
      <c r="M11" s="63"/>
      <c r="N11" s="63"/>
      <c r="O11" s="63"/>
      <c r="P11" s="4"/>
      <c r="Q11" s="4"/>
      <c r="R11" s="4"/>
      <c r="S11" s="72">
        <v>27178.83289</v>
      </c>
      <c r="T11" s="63"/>
      <c r="U11" s="63"/>
      <c r="V11" s="63"/>
      <c r="W11" s="63"/>
      <c r="X11" s="63"/>
      <c r="Y11" s="63"/>
      <c r="Z11" s="63"/>
      <c r="AD11" s="63"/>
      <c r="AI11" s="55"/>
    </row>
    <row r="12">
      <c r="A12" s="73">
        <v>2.0</v>
      </c>
      <c r="B12" s="60">
        <v>3.0</v>
      </c>
      <c r="C12" s="67">
        <v>8.0</v>
      </c>
      <c r="D12" s="60" t="s">
        <v>61</v>
      </c>
      <c r="E12" s="62">
        <v>13533.0</v>
      </c>
      <c r="F12" s="62">
        <v>1731.0</v>
      </c>
      <c r="G12" s="62">
        <v>441.0</v>
      </c>
      <c r="H12" s="63">
        <f t="shared" si="3"/>
        <v>15705</v>
      </c>
      <c r="I12" s="63">
        <f t="shared" si="4"/>
        <v>0.8617000955</v>
      </c>
      <c r="J12" s="63">
        <f t="shared" si="5"/>
        <v>0.1102196753</v>
      </c>
      <c r="K12" s="63">
        <f t="shared" si="6"/>
        <v>0.02808022923</v>
      </c>
      <c r="L12" s="230">
        <f t="shared" si="7"/>
        <v>0.7731918239</v>
      </c>
      <c r="M12" s="63"/>
      <c r="N12" s="63"/>
      <c r="O12" s="63"/>
      <c r="P12" s="4"/>
      <c r="Q12" s="4"/>
      <c r="R12" s="4"/>
      <c r="S12" s="72">
        <v>22869.49989</v>
      </c>
      <c r="T12" s="63"/>
      <c r="U12" s="63"/>
      <c r="V12" s="63"/>
      <c r="W12" s="63"/>
      <c r="X12" s="63"/>
      <c r="Y12" s="63"/>
      <c r="Z12" s="63"/>
      <c r="AD12" s="63"/>
      <c r="AI12" s="55"/>
    </row>
    <row r="13">
      <c r="A13" s="73">
        <v>3.0</v>
      </c>
      <c r="B13" s="60">
        <v>3.0</v>
      </c>
      <c r="C13" s="67">
        <v>8.0</v>
      </c>
      <c r="D13" s="60" t="s">
        <v>61</v>
      </c>
      <c r="E13" s="62">
        <v>13030.0</v>
      </c>
      <c r="F13" s="62">
        <v>2311.0</v>
      </c>
      <c r="G13" s="62">
        <v>802.0</v>
      </c>
      <c r="H13" s="63">
        <f t="shared" si="3"/>
        <v>16143</v>
      </c>
      <c r="I13" s="63">
        <f t="shared" si="4"/>
        <v>0.8071609986</v>
      </c>
      <c r="J13" s="63">
        <f t="shared" si="5"/>
        <v>0.1431580252</v>
      </c>
      <c r="K13" s="63">
        <f t="shared" si="6"/>
        <v>0.04968097627</v>
      </c>
      <c r="L13" s="230">
        <f t="shared" si="7"/>
        <v>0.6987158595</v>
      </c>
      <c r="M13" s="63"/>
      <c r="N13" s="63"/>
      <c r="O13" s="63"/>
      <c r="P13" s="4"/>
      <c r="Q13" s="4"/>
      <c r="R13" s="4"/>
      <c r="S13" s="72">
        <v>24469.5353</v>
      </c>
      <c r="T13" s="63"/>
      <c r="U13" s="63"/>
      <c r="V13" s="63"/>
      <c r="W13" s="63"/>
      <c r="X13" s="63"/>
      <c r="Y13" s="63"/>
      <c r="Z13" s="63"/>
      <c r="AD13" s="63"/>
      <c r="AI13" s="55"/>
    </row>
    <row r="14">
      <c r="A14" s="73">
        <v>4.0</v>
      </c>
      <c r="B14" s="60">
        <v>3.0</v>
      </c>
      <c r="C14" s="67">
        <v>8.0</v>
      </c>
      <c r="D14" s="60" t="s">
        <v>61</v>
      </c>
      <c r="E14" s="62">
        <v>7050.0</v>
      </c>
      <c r="F14" s="62">
        <v>3576.0</v>
      </c>
      <c r="G14" s="62">
        <v>967.0</v>
      </c>
      <c r="H14" s="63">
        <f t="shared" si="3"/>
        <v>11593</v>
      </c>
      <c r="I14" s="63">
        <f t="shared" si="4"/>
        <v>0.608125593</v>
      </c>
      <c r="J14" s="63">
        <f t="shared" si="5"/>
        <v>0.3084620029</v>
      </c>
      <c r="K14" s="63">
        <f t="shared" si="6"/>
        <v>0.08341240404</v>
      </c>
      <c r="L14" s="230">
        <f t="shared" si="7"/>
        <v>0.3269339356</v>
      </c>
      <c r="M14" s="63"/>
      <c r="N14" s="63"/>
      <c r="O14" s="63"/>
      <c r="P14" s="4"/>
      <c r="Q14" s="4"/>
      <c r="R14" s="4"/>
      <c r="S14" s="72">
        <v>27638.91395</v>
      </c>
      <c r="T14" s="63"/>
      <c r="U14" s="63"/>
      <c r="V14" s="63"/>
      <c r="W14" s="63"/>
      <c r="X14" s="63"/>
      <c r="Y14" s="63"/>
      <c r="Z14" s="63"/>
      <c r="AD14" s="63"/>
    </row>
    <row r="15">
      <c r="A15" s="73">
        <v>5.0</v>
      </c>
      <c r="B15" s="60">
        <v>3.0</v>
      </c>
      <c r="C15" s="67">
        <v>8.0</v>
      </c>
      <c r="D15" s="60" t="s">
        <v>61</v>
      </c>
      <c r="E15" s="62">
        <v>360.0</v>
      </c>
      <c r="F15" s="62">
        <v>15501.0</v>
      </c>
      <c r="G15" s="62">
        <v>312.0</v>
      </c>
      <c r="H15" s="63">
        <f t="shared" si="3"/>
        <v>16173</v>
      </c>
      <c r="I15" s="63">
        <f t="shared" si="4"/>
        <v>0.02225932109</v>
      </c>
      <c r="J15" s="63">
        <f t="shared" si="5"/>
        <v>0.9584492673</v>
      </c>
      <c r="K15" s="63">
        <f t="shared" si="6"/>
        <v>0.01929141161</v>
      </c>
      <c r="L15" s="230">
        <f t="shared" si="7"/>
        <v>-0.9546056365</v>
      </c>
      <c r="M15" s="63"/>
      <c r="N15" s="63"/>
      <c r="O15" s="63"/>
      <c r="P15" s="4"/>
      <c r="Q15" s="4"/>
      <c r="R15" s="4"/>
      <c r="S15" s="72">
        <v>19778.3603</v>
      </c>
      <c r="T15" s="63"/>
      <c r="U15" s="63"/>
      <c r="V15" s="63"/>
      <c r="W15" s="63"/>
      <c r="X15" s="63"/>
      <c r="Y15" s="63"/>
      <c r="Z15" s="63"/>
      <c r="AD15" s="63"/>
    </row>
    <row r="16">
      <c r="A16" s="73">
        <v>6.0</v>
      </c>
      <c r="B16" s="60">
        <v>3.0</v>
      </c>
      <c r="C16" s="67">
        <v>8.0</v>
      </c>
      <c r="D16" s="60" t="s">
        <v>61</v>
      </c>
      <c r="E16" s="62">
        <v>4412.0</v>
      </c>
      <c r="F16" s="62">
        <v>7210.0</v>
      </c>
      <c r="G16" s="62">
        <v>2173.0</v>
      </c>
      <c r="H16" s="63">
        <f t="shared" si="3"/>
        <v>13795</v>
      </c>
      <c r="I16" s="63">
        <f t="shared" si="4"/>
        <v>0.3198260239</v>
      </c>
      <c r="J16" s="63">
        <f t="shared" si="5"/>
        <v>0.5226531352</v>
      </c>
      <c r="K16" s="63">
        <f t="shared" si="6"/>
        <v>0.1575208409</v>
      </c>
      <c r="L16" s="230">
        <f t="shared" si="7"/>
        <v>-0.2407503012</v>
      </c>
      <c r="M16" s="63"/>
      <c r="N16" s="63"/>
      <c r="O16" s="63"/>
      <c r="P16" s="4"/>
      <c r="Q16" s="4"/>
      <c r="R16" s="4"/>
      <c r="S16" s="72">
        <v>24370.78549</v>
      </c>
      <c r="T16" s="63"/>
      <c r="U16" s="63"/>
      <c r="V16" s="63"/>
      <c r="W16" s="63"/>
      <c r="X16" s="63"/>
      <c r="Y16" s="63"/>
      <c r="Z16" s="63"/>
      <c r="AD16" s="63"/>
    </row>
    <row r="17">
      <c r="A17" s="73">
        <v>8.0</v>
      </c>
      <c r="B17" s="60">
        <v>3.0</v>
      </c>
      <c r="C17" s="73">
        <v>14.0</v>
      </c>
      <c r="D17" s="60" t="s">
        <v>61</v>
      </c>
      <c r="E17" s="62">
        <v>15966.0</v>
      </c>
      <c r="F17" s="62">
        <v>1244.0</v>
      </c>
      <c r="G17" s="62">
        <v>457.0</v>
      </c>
      <c r="H17" s="63">
        <f t="shared" si="3"/>
        <v>17667</v>
      </c>
      <c r="I17" s="63">
        <f t="shared" si="4"/>
        <v>0.9037187978</v>
      </c>
      <c r="J17" s="63">
        <f t="shared" si="5"/>
        <v>0.07041376578</v>
      </c>
      <c r="K17" s="63">
        <f t="shared" si="6"/>
        <v>0.02586743646</v>
      </c>
      <c r="L17" s="230">
        <f t="shared" si="7"/>
        <v>0.8554328879</v>
      </c>
      <c r="M17" s="63"/>
      <c r="N17" s="63"/>
      <c r="O17" s="63"/>
      <c r="P17" s="4"/>
      <c r="Q17" s="4"/>
      <c r="R17" s="4"/>
      <c r="S17" s="72">
        <v>38447.13779</v>
      </c>
      <c r="T17" s="63"/>
      <c r="U17" s="63"/>
      <c r="V17" s="63"/>
      <c r="W17" s="63"/>
      <c r="X17" s="63"/>
      <c r="Y17" s="63"/>
      <c r="Z17" s="63"/>
      <c r="AD17" s="63"/>
    </row>
    <row r="18">
      <c r="A18" s="73">
        <v>9.0</v>
      </c>
      <c r="B18" s="60">
        <v>3.0</v>
      </c>
      <c r="C18" s="73">
        <v>14.0</v>
      </c>
      <c r="D18" s="60" t="s">
        <v>61</v>
      </c>
      <c r="E18" s="62">
        <v>13966.0</v>
      </c>
      <c r="F18" s="62">
        <v>681.0</v>
      </c>
      <c r="G18" s="62">
        <v>3253.0</v>
      </c>
      <c r="H18" s="63">
        <f t="shared" si="3"/>
        <v>17900</v>
      </c>
      <c r="I18" s="63">
        <f t="shared" si="4"/>
        <v>0.7802234637</v>
      </c>
      <c r="J18" s="63">
        <f t="shared" si="5"/>
        <v>0.03804469274</v>
      </c>
      <c r="K18" s="63">
        <f t="shared" si="6"/>
        <v>0.1817318436</v>
      </c>
      <c r="L18" s="230">
        <f t="shared" si="7"/>
        <v>0.9070116747</v>
      </c>
      <c r="M18" s="63"/>
      <c r="N18" s="63"/>
      <c r="O18" s="63"/>
      <c r="P18" s="4"/>
      <c r="Q18" s="4"/>
      <c r="R18" s="4"/>
      <c r="S18" s="72">
        <v>40686.58526</v>
      </c>
      <c r="T18" s="63"/>
      <c r="U18" s="63"/>
      <c r="V18" s="63"/>
      <c r="W18" s="63"/>
      <c r="X18" s="63"/>
      <c r="Y18" s="63"/>
      <c r="Z18" s="63"/>
      <c r="AD18" s="63"/>
    </row>
    <row r="19">
      <c r="A19" s="73">
        <v>10.0</v>
      </c>
      <c r="B19" s="60">
        <v>3.0</v>
      </c>
      <c r="C19" s="73">
        <v>14.0</v>
      </c>
      <c r="D19" s="60" t="s">
        <v>61</v>
      </c>
      <c r="E19" s="62">
        <v>3126.0</v>
      </c>
      <c r="F19" s="62">
        <v>14425.0</v>
      </c>
      <c r="G19" s="62">
        <v>1468.0</v>
      </c>
      <c r="H19" s="63">
        <f t="shared" si="3"/>
        <v>19019</v>
      </c>
      <c r="I19" s="63">
        <f t="shared" si="4"/>
        <v>0.1643619538</v>
      </c>
      <c r="J19" s="63">
        <f t="shared" si="5"/>
        <v>0.7584520742</v>
      </c>
      <c r="K19" s="63">
        <f t="shared" si="6"/>
        <v>0.07718597192</v>
      </c>
      <c r="L19" s="230">
        <f t="shared" si="7"/>
        <v>-0.6437809811</v>
      </c>
      <c r="M19" s="63"/>
      <c r="N19" s="63"/>
      <c r="O19" s="63"/>
      <c r="P19" s="4"/>
      <c r="Q19" s="4"/>
      <c r="R19" s="4"/>
      <c r="S19" s="72">
        <v>36441.91144</v>
      </c>
      <c r="T19" s="63"/>
      <c r="U19" s="63"/>
      <c r="V19" s="63"/>
      <c r="W19" s="63"/>
      <c r="X19" s="63"/>
      <c r="Y19" s="63"/>
      <c r="Z19" s="63"/>
      <c r="AD19" s="63"/>
    </row>
    <row r="20">
      <c r="A20" s="73">
        <v>11.0</v>
      </c>
      <c r="B20" s="60">
        <v>3.0</v>
      </c>
      <c r="C20" s="73">
        <v>14.0</v>
      </c>
      <c r="D20" s="60" t="s">
        <v>61</v>
      </c>
      <c r="E20" s="62">
        <v>7057.0</v>
      </c>
      <c r="F20" s="62">
        <v>7726.0</v>
      </c>
      <c r="G20" s="62">
        <v>4375.0</v>
      </c>
      <c r="H20" s="63">
        <f t="shared" si="3"/>
        <v>19158</v>
      </c>
      <c r="I20" s="63">
        <f t="shared" si="4"/>
        <v>0.3683578662</v>
      </c>
      <c r="J20" s="63">
        <f t="shared" si="5"/>
        <v>0.403278004</v>
      </c>
      <c r="K20" s="63">
        <f t="shared" si="6"/>
        <v>0.2283641299</v>
      </c>
      <c r="L20" s="230">
        <f t="shared" si="7"/>
        <v>-0.04525468443</v>
      </c>
      <c r="M20" s="63"/>
      <c r="N20" s="63"/>
      <c r="O20" s="63"/>
      <c r="P20" s="4"/>
      <c r="Q20" s="4"/>
      <c r="R20" s="4"/>
      <c r="S20" s="72">
        <v>15891.38424</v>
      </c>
      <c r="T20" s="63"/>
      <c r="U20" s="63"/>
      <c r="V20" s="63"/>
      <c r="W20" s="63"/>
      <c r="X20" s="63"/>
      <c r="Y20" s="63"/>
      <c r="Z20" s="63"/>
      <c r="AD20" s="63"/>
    </row>
    <row r="21">
      <c r="A21" s="73">
        <v>13.0</v>
      </c>
      <c r="B21" s="60">
        <v>3.0</v>
      </c>
      <c r="C21" s="73">
        <v>14.0</v>
      </c>
      <c r="D21" s="60" t="s">
        <v>61</v>
      </c>
      <c r="E21" s="62">
        <v>11732.0</v>
      </c>
      <c r="F21" s="62">
        <v>5013.0</v>
      </c>
      <c r="G21" s="62">
        <v>1163.0</v>
      </c>
      <c r="H21" s="63">
        <f t="shared" si="3"/>
        <v>17908</v>
      </c>
      <c r="I21" s="63">
        <f t="shared" si="4"/>
        <v>0.6551262006</v>
      </c>
      <c r="J21" s="63">
        <f t="shared" si="5"/>
        <v>0.2799307572</v>
      </c>
      <c r="K21" s="63">
        <f t="shared" si="6"/>
        <v>0.06494304222</v>
      </c>
      <c r="L21" s="230">
        <f t="shared" si="7"/>
        <v>0.4012541057</v>
      </c>
      <c r="M21" s="63"/>
      <c r="N21" s="63"/>
      <c r="O21" s="63"/>
      <c r="P21" s="4"/>
      <c r="Q21" s="4"/>
      <c r="R21" s="4"/>
      <c r="S21" s="72">
        <v>31139.78334</v>
      </c>
      <c r="T21" s="63"/>
      <c r="U21" s="63"/>
      <c r="V21" s="63"/>
      <c r="W21" s="63"/>
      <c r="X21" s="63"/>
      <c r="Y21" s="63"/>
      <c r="Z21" s="63"/>
      <c r="AD21" s="63"/>
    </row>
    <row r="22">
      <c r="A22" s="73">
        <v>17.0</v>
      </c>
      <c r="B22" s="60">
        <v>3.0</v>
      </c>
      <c r="C22" s="73">
        <v>16.0</v>
      </c>
      <c r="D22" s="60" t="s">
        <v>61</v>
      </c>
      <c r="E22" s="62">
        <v>8095.0</v>
      </c>
      <c r="F22" s="62">
        <v>8613.0</v>
      </c>
      <c r="G22" s="62">
        <v>1161.0</v>
      </c>
      <c r="H22" s="63">
        <f t="shared" si="3"/>
        <v>17869</v>
      </c>
      <c r="I22" s="63">
        <f t="shared" si="4"/>
        <v>0.4530191953</v>
      </c>
      <c r="J22" s="63">
        <f t="shared" si="5"/>
        <v>0.4820079467</v>
      </c>
      <c r="K22" s="63">
        <f t="shared" si="6"/>
        <v>0.06497285802</v>
      </c>
      <c r="L22" s="230">
        <f t="shared" si="7"/>
        <v>-0.03100311228</v>
      </c>
      <c r="M22" s="63"/>
      <c r="N22" s="63"/>
      <c r="O22" s="63"/>
      <c r="P22" s="4"/>
      <c r="Q22" s="4"/>
      <c r="R22" s="4"/>
      <c r="S22" s="72">
        <v>47606.22005</v>
      </c>
      <c r="T22" s="63"/>
      <c r="U22" s="63"/>
      <c r="V22" s="63"/>
      <c r="W22" s="63"/>
      <c r="X22" s="63"/>
      <c r="Y22" s="63"/>
      <c r="Z22" s="63"/>
      <c r="AD22" s="63"/>
    </row>
    <row r="23">
      <c r="A23" s="73">
        <v>18.0</v>
      </c>
      <c r="B23" s="60">
        <v>3.0</v>
      </c>
      <c r="C23" s="73">
        <v>16.0</v>
      </c>
      <c r="D23" s="60" t="s">
        <v>61</v>
      </c>
      <c r="E23" s="62">
        <v>12828.0</v>
      </c>
      <c r="F23" s="62">
        <v>3877.0</v>
      </c>
      <c r="G23" s="62">
        <v>980.0</v>
      </c>
      <c r="H23" s="63">
        <f t="shared" si="3"/>
        <v>17685</v>
      </c>
      <c r="I23" s="63">
        <f t="shared" si="4"/>
        <v>0.725360475</v>
      </c>
      <c r="J23" s="63">
        <f t="shared" si="5"/>
        <v>0.2192253322</v>
      </c>
      <c r="K23" s="63">
        <f t="shared" si="6"/>
        <v>0.05541419282</v>
      </c>
      <c r="L23" s="230">
        <f t="shared" si="7"/>
        <v>0.5358275965</v>
      </c>
      <c r="M23" s="63"/>
      <c r="N23" s="63"/>
      <c r="O23" s="63"/>
      <c r="P23" s="4"/>
      <c r="Q23" s="4"/>
      <c r="R23" s="4"/>
      <c r="S23" s="72">
        <v>17440.7103</v>
      </c>
      <c r="T23" s="63"/>
      <c r="U23" s="63"/>
      <c r="V23" s="63"/>
      <c r="W23" s="63"/>
      <c r="X23" s="63"/>
      <c r="Y23" s="63"/>
      <c r="Z23" s="63"/>
      <c r="AD23" s="63"/>
    </row>
    <row r="24">
      <c r="A24" s="73">
        <v>19.0</v>
      </c>
      <c r="B24" s="60">
        <v>3.0</v>
      </c>
      <c r="C24" s="73">
        <v>16.0</v>
      </c>
      <c r="D24" s="60" t="s">
        <v>61</v>
      </c>
      <c r="E24" s="62">
        <v>8185.0</v>
      </c>
      <c r="F24" s="62">
        <v>6395.0</v>
      </c>
      <c r="G24" s="62">
        <v>3179.0</v>
      </c>
      <c r="H24" s="63">
        <f t="shared" si="3"/>
        <v>17759</v>
      </c>
      <c r="I24" s="63">
        <f t="shared" si="4"/>
        <v>0.4608930683</v>
      </c>
      <c r="J24" s="63">
        <f t="shared" si="5"/>
        <v>0.3600991047</v>
      </c>
      <c r="K24" s="63">
        <f t="shared" si="6"/>
        <v>0.179007827</v>
      </c>
      <c r="L24" s="230">
        <f t="shared" si="7"/>
        <v>0.1227709191</v>
      </c>
      <c r="M24" s="63"/>
      <c r="N24" s="63"/>
      <c r="O24" s="63"/>
      <c r="P24" s="4"/>
      <c r="Q24" s="4"/>
      <c r="R24" s="4"/>
      <c r="S24" s="72">
        <v>30571.9077</v>
      </c>
      <c r="T24" s="63"/>
      <c r="U24" s="63"/>
      <c r="V24" s="63"/>
      <c r="W24" s="63"/>
      <c r="X24" s="63"/>
      <c r="Y24" s="63"/>
      <c r="Z24" s="63"/>
      <c r="AD24" s="63"/>
    </row>
    <row r="25">
      <c r="A25" s="73">
        <v>22.0</v>
      </c>
      <c r="B25" s="60">
        <v>3.0</v>
      </c>
      <c r="C25" s="73">
        <v>21.0</v>
      </c>
      <c r="D25" s="60" t="s">
        <v>61</v>
      </c>
      <c r="E25" s="62">
        <v>13567.0</v>
      </c>
      <c r="F25" s="62">
        <v>4442.0</v>
      </c>
      <c r="G25" s="62">
        <v>772.0</v>
      </c>
      <c r="H25" s="63">
        <f t="shared" si="3"/>
        <v>18781</v>
      </c>
      <c r="I25" s="63">
        <f t="shared" si="4"/>
        <v>0.7223790001</v>
      </c>
      <c r="J25" s="63">
        <f t="shared" si="5"/>
        <v>0.2365156275</v>
      </c>
      <c r="K25" s="63">
        <f t="shared" si="6"/>
        <v>0.04110537245</v>
      </c>
      <c r="L25" s="230">
        <f t="shared" si="7"/>
        <v>0.5066910989</v>
      </c>
      <c r="M25" s="63"/>
      <c r="N25" s="63"/>
      <c r="O25" s="63"/>
      <c r="P25" s="4"/>
      <c r="Q25" s="4"/>
      <c r="R25" s="4"/>
      <c r="S25" s="72">
        <v>38275.47696</v>
      </c>
      <c r="T25" s="63"/>
      <c r="U25" s="63"/>
      <c r="V25" s="63"/>
      <c r="W25" s="63"/>
      <c r="X25" s="63"/>
      <c r="Y25" s="63"/>
      <c r="Z25" s="63"/>
      <c r="AD25" s="63"/>
    </row>
    <row r="26">
      <c r="A26" s="73">
        <v>28.0</v>
      </c>
      <c r="B26" s="60">
        <v>3.0</v>
      </c>
      <c r="C26" s="73">
        <v>23.0</v>
      </c>
      <c r="D26" s="60" t="s">
        <v>61</v>
      </c>
      <c r="E26" s="62">
        <v>7586.0</v>
      </c>
      <c r="F26" s="62">
        <v>7518.0</v>
      </c>
      <c r="G26" s="62">
        <v>2019.0</v>
      </c>
      <c r="H26" s="63">
        <f t="shared" si="3"/>
        <v>17123</v>
      </c>
      <c r="I26" s="63">
        <f t="shared" si="4"/>
        <v>0.4430298429</v>
      </c>
      <c r="J26" s="63">
        <f t="shared" si="5"/>
        <v>0.4390585762</v>
      </c>
      <c r="K26" s="63">
        <f t="shared" si="6"/>
        <v>0.1179115809</v>
      </c>
      <c r="L26" s="230">
        <f t="shared" si="7"/>
        <v>0.004502118644</v>
      </c>
      <c r="M26" s="63"/>
      <c r="N26" s="63"/>
      <c r="O26" s="63"/>
      <c r="P26" s="4"/>
      <c r="Q26" s="4"/>
      <c r="R26" s="4"/>
      <c r="S26" s="72">
        <v>6139.624973</v>
      </c>
      <c r="T26" s="63"/>
      <c r="U26" s="63"/>
      <c r="V26" s="63"/>
      <c r="W26" s="63"/>
      <c r="X26" s="63"/>
      <c r="Y26" s="63"/>
      <c r="Z26" s="63"/>
      <c r="AD26" s="63"/>
    </row>
    <row r="27">
      <c r="A27" s="73">
        <v>30.0</v>
      </c>
      <c r="B27" s="60">
        <v>3.0</v>
      </c>
      <c r="C27" s="73">
        <v>23.0</v>
      </c>
      <c r="D27" s="60" t="s">
        <v>61</v>
      </c>
      <c r="E27" s="62">
        <v>3856.0</v>
      </c>
      <c r="F27" s="62">
        <v>6304.0</v>
      </c>
      <c r="G27" s="62">
        <v>6954.0</v>
      </c>
      <c r="H27" s="63">
        <f t="shared" si="3"/>
        <v>17114</v>
      </c>
      <c r="I27" s="63">
        <f t="shared" si="4"/>
        <v>0.2253126096</v>
      </c>
      <c r="J27" s="63">
        <f t="shared" si="5"/>
        <v>0.3683533949</v>
      </c>
      <c r="K27" s="63">
        <f t="shared" si="6"/>
        <v>0.4063339956</v>
      </c>
      <c r="L27" s="230">
        <f t="shared" si="7"/>
        <v>-0.2409448819</v>
      </c>
      <c r="M27" s="63"/>
      <c r="N27" s="63"/>
      <c r="O27" s="63"/>
      <c r="P27" s="4"/>
      <c r="Q27" s="4"/>
      <c r="R27" s="4"/>
      <c r="S27" s="72">
        <v>13425.06183</v>
      </c>
      <c r="T27" s="63"/>
      <c r="U27" s="63"/>
      <c r="V27" s="63"/>
      <c r="W27" s="63"/>
      <c r="X27" s="63"/>
      <c r="Y27" s="63"/>
      <c r="Z27" s="63"/>
      <c r="AD27" s="63"/>
    </row>
    <row r="28">
      <c r="A28" s="73">
        <v>31.0</v>
      </c>
      <c r="B28" s="60">
        <v>3.0</v>
      </c>
      <c r="C28" s="73">
        <v>23.0</v>
      </c>
      <c r="D28" s="60" t="s">
        <v>61</v>
      </c>
      <c r="E28" s="62">
        <v>332.0</v>
      </c>
      <c r="F28" s="62">
        <v>16370.0</v>
      </c>
      <c r="G28" s="62">
        <v>1205.0</v>
      </c>
      <c r="H28" s="63">
        <f t="shared" si="3"/>
        <v>17907</v>
      </c>
      <c r="I28" s="63">
        <f t="shared" si="4"/>
        <v>0.01854023566</v>
      </c>
      <c r="J28" s="63">
        <f t="shared" si="5"/>
        <v>0.9141676439</v>
      </c>
      <c r="K28" s="63">
        <f t="shared" si="6"/>
        <v>0.0672921204</v>
      </c>
      <c r="L28" s="230">
        <f t="shared" si="7"/>
        <v>-0.9602442821</v>
      </c>
      <c r="M28" s="63"/>
      <c r="N28" s="63"/>
      <c r="O28" s="63"/>
      <c r="P28" s="4"/>
      <c r="Q28" s="4"/>
      <c r="R28" s="4"/>
      <c r="S28" s="72">
        <v>32131.69005</v>
      </c>
      <c r="T28" s="63"/>
      <c r="U28" s="63"/>
      <c r="V28" s="63"/>
      <c r="W28" s="63"/>
      <c r="X28" s="63"/>
      <c r="Y28" s="63"/>
      <c r="Z28" s="63"/>
      <c r="AD28" s="63"/>
    </row>
    <row r="29">
      <c r="A29" s="73">
        <v>34.0</v>
      </c>
      <c r="B29" s="60">
        <v>3.0</v>
      </c>
      <c r="C29" s="73">
        <v>23.0</v>
      </c>
      <c r="D29" s="60" t="s">
        <v>61</v>
      </c>
      <c r="E29" s="62">
        <v>8286.0</v>
      </c>
      <c r="F29" s="62">
        <v>6185.0</v>
      </c>
      <c r="G29" s="62">
        <v>1285.0</v>
      </c>
      <c r="H29" s="63">
        <f t="shared" si="3"/>
        <v>15756</v>
      </c>
      <c r="I29" s="63">
        <f t="shared" si="4"/>
        <v>0.5258948972</v>
      </c>
      <c r="J29" s="63">
        <f t="shared" si="5"/>
        <v>0.3925488703</v>
      </c>
      <c r="K29" s="63">
        <f t="shared" si="6"/>
        <v>0.08155623255</v>
      </c>
      <c r="L29" s="230">
        <f t="shared" si="7"/>
        <v>0.1451869256</v>
      </c>
      <c r="M29" s="63"/>
      <c r="N29" s="63"/>
      <c r="O29" s="63"/>
      <c r="P29" s="4"/>
      <c r="Q29" s="4"/>
      <c r="R29" s="4"/>
      <c r="S29" s="72">
        <v>19281.8068</v>
      </c>
      <c r="T29" s="63"/>
      <c r="U29" s="63"/>
      <c r="V29" s="63"/>
      <c r="W29" s="63"/>
      <c r="X29" s="63"/>
      <c r="Y29" s="63"/>
      <c r="Z29" s="63"/>
      <c r="AD29" s="63"/>
    </row>
    <row r="30">
      <c r="A30" s="73">
        <v>44.0</v>
      </c>
      <c r="B30" s="60">
        <v>3.0</v>
      </c>
      <c r="C30" s="73">
        <v>30.0</v>
      </c>
      <c r="D30" s="60" t="s">
        <v>61</v>
      </c>
      <c r="E30" s="62">
        <v>8336.0</v>
      </c>
      <c r="F30" s="62">
        <v>7560.0</v>
      </c>
      <c r="G30" s="62">
        <v>2033.0</v>
      </c>
      <c r="H30" s="63">
        <f t="shared" si="3"/>
        <v>17929</v>
      </c>
      <c r="I30" s="63">
        <f t="shared" si="4"/>
        <v>0.4649450611</v>
      </c>
      <c r="J30" s="63">
        <f t="shared" si="5"/>
        <v>0.4216632272</v>
      </c>
      <c r="K30" s="63">
        <f t="shared" si="6"/>
        <v>0.1133917118</v>
      </c>
      <c r="L30" s="230">
        <f t="shared" si="7"/>
        <v>0.04881731253</v>
      </c>
      <c r="M30" s="63"/>
      <c r="N30" s="63"/>
      <c r="O30" s="63"/>
      <c r="P30" s="4"/>
      <c r="Q30" s="4"/>
      <c r="R30" s="4"/>
      <c r="S30" s="72">
        <v>31887.50134</v>
      </c>
      <c r="T30" s="63"/>
      <c r="U30" s="63"/>
      <c r="V30" s="63"/>
      <c r="W30" s="63"/>
      <c r="X30" s="63"/>
      <c r="Y30" s="63"/>
      <c r="Z30" s="63"/>
      <c r="AD30" s="63"/>
    </row>
    <row r="31">
      <c r="A31" s="73">
        <v>45.0</v>
      </c>
      <c r="B31" s="60">
        <v>3.0</v>
      </c>
      <c r="C31" s="73">
        <v>30.0</v>
      </c>
      <c r="D31" s="60" t="s">
        <v>61</v>
      </c>
      <c r="E31" s="62">
        <v>10850.0</v>
      </c>
      <c r="F31" s="62">
        <v>6514.0</v>
      </c>
      <c r="G31" s="62">
        <v>1757.0</v>
      </c>
      <c r="H31" s="63">
        <f t="shared" si="3"/>
        <v>19121</v>
      </c>
      <c r="I31" s="63">
        <f t="shared" si="4"/>
        <v>0.5674389415</v>
      </c>
      <c r="J31" s="63">
        <f t="shared" si="5"/>
        <v>0.340672559</v>
      </c>
      <c r="K31" s="63">
        <f t="shared" si="6"/>
        <v>0.09188849956</v>
      </c>
      <c r="L31" s="230">
        <f t="shared" si="7"/>
        <v>0.2497120479</v>
      </c>
      <c r="M31" s="63"/>
      <c r="N31" s="63"/>
      <c r="O31" s="63"/>
      <c r="P31" s="4"/>
      <c r="Q31" s="4"/>
      <c r="R31" s="4"/>
      <c r="S31" s="72">
        <v>41113.9471</v>
      </c>
      <c r="T31" s="63"/>
      <c r="U31" s="63"/>
      <c r="V31" s="63"/>
      <c r="W31" s="63"/>
      <c r="X31" s="63"/>
      <c r="Y31" s="63"/>
      <c r="Z31" s="63"/>
      <c r="AD31" s="63"/>
    </row>
    <row r="32">
      <c r="A32" s="73">
        <v>46.0</v>
      </c>
      <c r="B32" s="60">
        <v>3.0</v>
      </c>
      <c r="C32" s="73">
        <v>30.0</v>
      </c>
      <c r="D32" s="60" t="s">
        <v>61</v>
      </c>
      <c r="E32" s="62">
        <v>6477.0</v>
      </c>
      <c r="F32" s="62">
        <v>1889.0</v>
      </c>
      <c r="G32" s="62">
        <v>11222.0</v>
      </c>
      <c r="H32" s="63">
        <f t="shared" si="3"/>
        <v>19588</v>
      </c>
      <c r="I32" s="63">
        <f t="shared" si="4"/>
        <v>0.3306616296</v>
      </c>
      <c r="J32" s="63">
        <f t="shared" si="5"/>
        <v>0.09643659383</v>
      </c>
      <c r="K32" s="63">
        <f t="shared" si="6"/>
        <v>0.5729017766</v>
      </c>
      <c r="L32" s="230">
        <f t="shared" si="7"/>
        <v>0.5484102319</v>
      </c>
      <c r="M32" s="63"/>
      <c r="N32" s="63"/>
      <c r="O32" s="63"/>
      <c r="P32" s="4"/>
      <c r="Q32" s="4"/>
      <c r="R32" s="4"/>
      <c r="S32" s="72">
        <v>56151.45772</v>
      </c>
      <c r="T32" s="63"/>
      <c r="U32" s="63"/>
      <c r="V32" s="63"/>
      <c r="W32" s="63"/>
      <c r="X32" s="63"/>
      <c r="Y32" s="63"/>
      <c r="Z32" s="63"/>
      <c r="AD32" s="63"/>
    </row>
    <row r="33">
      <c r="A33" s="73">
        <v>47.0</v>
      </c>
      <c r="B33" s="60">
        <v>3.0</v>
      </c>
      <c r="C33" s="73">
        <v>30.0</v>
      </c>
      <c r="D33" s="60" t="s">
        <v>61</v>
      </c>
      <c r="E33" s="62">
        <v>10081.0</v>
      </c>
      <c r="F33" s="62">
        <v>6218.0</v>
      </c>
      <c r="G33" s="62">
        <v>1670.0</v>
      </c>
      <c r="H33" s="63">
        <f t="shared" si="3"/>
        <v>17969</v>
      </c>
      <c r="I33" s="63">
        <f t="shared" si="4"/>
        <v>0.5610217597</v>
      </c>
      <c r="J33" s="63">
        <f t="shared" si="5"/>
        <v>0.3460404029</v>
      </c>
      <c r="K33" s="63">
        <f t="shared" si="6"/>
        <v>0.09293783739</v>
      </c>
      <c r="L33" s="230">
        <f t="shared" si="7"/>
        <v>0.2370084054</v>
      </c>
      <c r="M33" s="63"/>
      <c r="N33" s="63"/>
      <c r="O33" s="63"/>
      <c r="P33" s="4"/>
      <c r="Q33" s="4"/>
      <c r="R33" s="4"/>
      <c r="S33" s="72">
        <v>46190.88173</v>
      </c>
      <c r="T33" s="63"/>
      <c r="U33" s="63"/>
      <c r="V33" s="63"/>
      <c r="W33" s="63"/>
      <c r="X33" s="63"/>
      <c r="Y33" s="63"/>
      <c r="Z33" s="63"/>
      <c r="AD33" s="63"/>
    </row>
    <row r="34">
      <c r="A34" s="73">
        <v>49.0</v>
      </c>
      <c r="B34" s="60">
        <v>3.0</v>
      </c>
      <c r="C34" s="73">
        <v>30.0</v>
      </c>
      <c r="D34" s="60" t="s">
        <v>61</v>
      </c>
      <c r="E34" s="62">
        <v>5832.0</v>
      </c>
      <c r="F34" s="62">
        <v>9653.0</v>
      </c>
      <c r="G34" s="62">
        <v>559.0</v>
      </c>
      <c r="H34" s="63">
        <f t="shared" si="3"/>
        <v>16044</v>
      </c>
      <c r="I34" s="63">
        <f t="shared" si="4"/>
        <v>0.363500374</v>
      </c>
      <c r="J34" s="63">
        <f t="shared" si="5"/>
        <v>0.6016579407</v>
      </c>
      <c r="K34" s="63">
        <f t="shared" si="6"/>
        <v>0.03484168537</v>
      </c>
      <c r="L34" s="230">
        <f t="shared" si="7"/>
        <v>-0.2467549241</v>
      </c>
      <c r="M34" s="63"/>
      <c r="N34" s="63"/>
      <c r="O34" s="63"/>
      <c r="P34" s="4"/>
      <c r="Q34" s="4"/>
      <c r="R34" s="4"/>
      <c r="S34" s="72">
        <v>31786.88218</v>
      </c>
      <c r="T34" s="63"/>
      <c r="U34" s="63"/>
      <c r="V34" s="63"/>
      <c r="W34" s="63"/>
      <c r="X34" s="63"/>
      <c r="Y34" s="63"/>
      <c r="Z34" s="63"/>
      <c r="AD34" s="63"/>
    </row>
    <row r="35">
      <c r="A35" s="73">
        <v>53.0</v>
      </c>
      <c r="B35" s="60">
        <v>3.0</v>
      </c>
      <c r="C35" s="73">
        <v>30.0</v>
      </c>
      <c r="D35" s="60" t="s">
        <v>61</v>
      </c>
      <c r="E35" s="62">
        <v>17.0</v>
      </c>
      <c r="F35" s="62">
        <v>17021.0</v>
      </c>
      <c r="G35" s="62">
        <v>504.0</v>
      </c>
      <c r="H35" s="63">
        <f t="shared" si="3"/>
        <v>17542</v>
      </c>
      <c r="I35" s="63">
        <f t="shared" si="4"/>
        <v>0.0009691027249</v>
      </c>
      <c r="J35" s="63">
        <f t="shared" si="5"/>
        <v>0.9702998518</v>
      </c>
      <c r="K35" s="63">
        <f t="shared" si="6"/>
        <v>0.02873104549</v>
      </c>
      <c r="L35" s="230">
        <f t="shared" si="7"/>
        <v>-0.9980044606</v>
      </c>
      <c r="M35" s="63"/>
      <c r="N35" s="63"/>
      <c r="O35" s="63"/>
      <c r="P35" s="4"/>
      <c r="Q35" s="4"/>
      <c r="R35" s="4"/>
      <c r="S35" s="72">
        <v>18852.87823</v>
      </c>
      <c r="T35" s="63"/>
      <c r="U35" s="63"/>
      <c r="V35" s="63"/>
      <c r="W35" s="63"/>
      <c r="X35" s="63"/>
      <c r="Y35" s="63"/>
      <c r="Z35" s="63"/>
      <c r="AD35" s="63"/>
    </row>
    <row r="36">
      <c r="A36" s="73">
        <v>6.0</v>
      </c>
      <c r="B36" s="60">
        <v>4.0</v>
      </c>
      <c r="C36" s="73">
        <v>14.0</v>
      </c>
      <c r="D36" s="60" t="s">
        <v>61</v>
      </c>
      <c r="E36" s="62">
        <v>14211.0</v>
      </c>
      <c r="F36" s="62">
        <v>3494.0</v>
      </c>
      <c r="G36" s="62">
        <v>268.0</v>
      </c>
      <c r="H36" s="63">
        <f t="shared" si="3"/>
        <v>17973</v>
      </c>
      <c r="I36" s="63">
        <f t="shared" si="4"/>
        <v>0.790686029</v>
      </c>
      <c r="J36" s="63">
        <f t="shared" si="5"/>
        <v>0.1944027152</v>
      </c>
      <c r="K36" s="63">
        <f t="shared" si="6"/>
        <v>0.01491125577</v>
      </c>
      <c r="L36" s="230">
        <f t="shared" si="7"/>
        <v>0.6053092347</v>
      </c>
      <c r="M36" s="63"/>
      <c r="N36" s="63"/>
      <c r="O36" s="63"/>
      <c r="P36" s="4"/>
      <c r="Q36" s="4"/>
      <c r="R36" s="4"/>
      <c r="S36" s="72">
        <v>10842.12067</v>
      </c>
      <c r="T36" s="63"/>
      <c r="U36" s="63"/>
      <c r="V36" s="63"/>
      <c r="W36" s="63"/>
      <c r="X36" s="63"/>
      <c r="Y36" s="63"/>
      <c r="Z36" s="63"/>
      <c r="AD36" s="63"/>
    </row>
    <row r="37">
      <c r="A37" s="73">
        <v>7.0</v>
      </c>
      <c r="B37" s="60">
        <v>4.0</v>
      </c>
      <c r="C37" s="73">
        <v>14.0</v>
      </c>
      <c r="D37" s="60" t="s">
        <v>61</v>
      </c>
      <c r="E37" s="62">
        <v>7529.0</v>
      </c>
      <c r="F37" s="62">
        <v>9651.0</v>
      </c>
      <c r="G37" s="62">
        <v>677.0</v>
      </c>
      <c r="H37" s="63">
        <f t="shared" si="3"/>
        <v>17857</v>
      </c>
      <c r="I37" s="63">
        <f t="shared" si="4"/>
        <v>0.421627373</v>
      </c>
      <c r="J37" s="63">
        <f t="shared" si="5"/>
        <v>0.5404603237</v>
      </c>
      <c r="K37" s="63">
        <f t="shared" si="6"/>
        <v>0.0379123033</v>
      </c>
      <c r="L37" s="230">
        <f t="shared" si="7"/>
        <v>-0.1235157159</v>
      </c>
      <c r="M37" s="63"/>
      <c r="N37" s="63"/>
      <c r="O37" s="63"/>
      <c r="P37" s="4"/>
      <c r="Q37" s="4"/>
      <c r="R37" s="4"/>
      <c r="S37" s="72">
        <v>13938.93812</v>
      </c>
      <c r="T37" s="63"/>
      <c r="U37" s="63"/>
      <c r="V37" s="63"/>
      <c r="W37" s="63"/>
      <c r="X37" s="63"/>
      <c r="Y37" s="63"/>
      <c r="Z37" s="63"/>
      <c r="AD37" s="63"/>
    </row>
    <row r="38">
      <c r="A38" s="73">
        <v>8.0</v>
      </c>
      <c r="B38" s="60">
        <v>4.0</v>
      </c>
      <c r="C38" s="73">
        <v>14.0</v>
      </c>
      <c r="D38" s="60" t="s">
        <v>61</v>
      </c>
      <c r="E38" s="62">
        <v>10826.0</v>
      </c>
      <c r="F38" s="62">
        <v>5170.0</v>
      </c>
      <c r="G38" s="62">
        <v>1713.0</v>
      </c>
      <c r="H38" s="63">
        <f t="shared" si="3"/>
        <v>17709</v>
      </c>
      <c r="I38" s="63">
        <f t="shared" si="4"/>
        <v>0.6113275736</v>
      </c>
      <c r="J38" s="63">
        <f t="shared" si="5"/>
        <v>0.2919419504</v>
      </c>
      <c r="K38" s="63">
        <f t="shared" si="6"/>
        <v>0.09673047603</v>
      </c>
      <c r="L38" s="230">
        <f t="shared" si="7"/>
        <v>0.3535883971</v>
      </c>
      <c r="M38" s="63"/>
      <c r="N38" s="63"/>
      <c r="O38" s="63"/>
      <c r="P38" s="4"/>
      <c r="Q38" s="4"/>
      <c r="R38" s="4"/>
      <c r="S38" s="72">
        <v>32125.51385</v>
      </c>
      <c r="T38" s="63"/>
      <c r="U38" s="63"/>
      <c r="V38" s="63"/>
      <c r="W38" s="63"/>
      <c r="X38" s="63"/>
      <c r="Y38" s="63"/>
      <c r="Z38" s="63"/>
      <c r="AD38" s="63"/>
    </row>
    <row r="39">
      <c r="A39" s="73">
        <v>11.0</v>
      </c>
      <c r="B39" s="60">
        <v>4.0</v>
      </c>
      <c r="C39" s="73">
        <v>19.0</v>
      </c>
      <c r="D39" s="60" t="s">
        <v>61</v>
      </c>
      <c r="E39" s="62">
        <v>606.0</v>
      </c>
      <c r="F39" s="62">
        <v>17126.0</v>
      </c>
      <c r="G39" s="62">
        <v>249.0</v>
      </c>
      <c r="H39" s="63">
        <f t="shared" si="3"/>
        <v>17981</v>
      </c>
      <c r="I39" s="63">
        <f t="shared" si="4"/>
        <v>0.03370224125</v>
      </c>
      <c r="J39" s="63">
        <f t="shared" si="5"/>
        <v>0.9524498081</v>
      </c>
      <c r="K39" s="63">
        <f t="shared" si="6"/>
        <v>0.01384795061</v>
      </c>
      <c r="L39" s="230">
        <f t="shared" si="7"/>
        <v>-0.9316489962</v>
      </c>
      <c r="M39" s="63"/>
      <c r="N39" s="63"/>
      <c r="O39" s="63"/>
      <c r="P39" s="4"/>
      <c r="Q39" s="4"/>
      <c r="R39" s="4"/>
      <c r="S39" s="72">
        <v>18896.41934</v>
      </c>
      <c r="T39" s="63"/>
      <c r="U39" s="63"/>
      <c r="V39" s="63"/>
      <c r="W39" s="63"/>
      <c r="X39" s="63"/>
      <c r="Y39" s="63"/>
      <c r="Z39" s="63"/>
      <c r="AD39" s="63"/>
    </row>
    <row r="40">
      <c r="A40" s="73">
        <v>12.0</v>
      </c>
      <c r="B40" s="60">
        <v>4.0</v>
      </c>
      <c r="C40" s="73">
        <v>19.0</v>
      </c>
      <c r="D40" s="60" t="s">
        <v>61</v>
      </c>
      <c r="E40" s="62">
        <v>7758.0</v>
      </c>
      <c r="F40" s="62">
        <v>8585.0</v>
      </c>
      <c r="G40" s="62">
        <v>1496.0</v>
      </c>
      <c r="H40" s="63">
        <f t="shared" si="3"/>
        <v>17839</v>
      </c>
      <c r="I40" s="63">
        <f t="shared" si="4"/>
        <v>0.4348898481</v>
      </c>
      <c r="J40" s="63">
        <f t="shared" si="5"/>
        <v>0.4812489489</v>
      </c>
      <c r="K40" s="63">
        <f t="shared" si="6"/>
        <v>0.08386120298</v>
      </c>
      <c r="L40" s="230">
        <f t="shared" si="7"/>
        <v>-0.05060270452</v>
      </c>
      <c r="M40" s="63"/>
      <c r="N40" s="63"/>
      <c r="O40" s="63"/>
      <c r="P40" s="4"/>
      <c r="Q40" s="4"/>
      <c r="R40" s="4"/>
      <c r="S40" s="72">
        <v>30886.83382</v>
      </c>
      <c r="T40" s="63"/>
      <c r="U40" s="63"/>
      <c r="V40" s="63"/>
      <c r="W40" s="63"/>
      <c r="X40" s="63"/>
      <c r="Y40" s="63"/>
      <c r="Z40" s="63"/>
      <c r="AD40" s="63"/>
    </row>
    <row r="41">
      <c r="A41" s="73">
        <v>13.0</v>
      </c>
      <c r="B41" s="60">
        <v>4.0</v>
      </c>
      <c r="C41" s="73">
        <v>19.0</v>
      </c>
      <c r="D41" s="60" t="s">
        <v>61</v>
      </c>
      <c r="E41" s="62">
        <v>9007.0</v>
      </c>
      <c r="F41" s="62">
        <v>23864.0</v>
      </c>
      <c r="G41" s="62">
        <v>1282.0</v>
      </c>
      <c r="H41" s="63">
        <f t="shared" si="3"/>
        <v>34153</v>
      </c>
      <c r="I41" s="63">
        <f t="shared" si="4"/>
        <v>0.2637250022</v>
      </c>
      <c r="J41" s="63">
        <f t="shared" si="5"/>
        <v>0.6987380318</v>
      </c>
      <c r="K41" s="63">
        <f t="shared" si="6"/>
        <v>0.03753696601</v>
      </c>
      <c r="L41" s="230">
        <f t="shared" si="7"/>
        <v>-0.451978948</v>
      </c>
      <c r="M41" s="63"/>
      <c r="N41" s="63"/>
      <c r="O41" s="63"/>
      <c r="P41" s="4"/>
      <c r="Q41" s="4"/>
      <c r="R41" s="4"/>
      <c r="S41" s="72">
        <v>36994.95916</v>
      </c>
      <c r="T41" s="63"/>
      <c r="U41" s="63"/>
      <c r="V41" s="63"/>
      <c r="W41" s="63"/>
      <c r="X41" s="63"/>
      <c r="Y41" s="63"/>
      <c r="Z41" s="63"/>
      <c r="AD41" s="63"/>
    </row>
    <row r="42">
      <c r="A42" s="73">
        <v>17.0</v>
      </c>
      <c r="B42" s="60">
        <v>4.0</v>
      </c>
      <c r="C42" s="73">
        <v>19.0</v>
      </c>
      <c r="D42" s="60" t="s">
        <v>61</v>
      </c>
      <c r="E42" s="62">
        <v>10024.0</v>
      </c>
      <c r="F42" s="62">
        <v>23075.0</v>
      </c>
      <c r="G42" s="62">
        <v>2374.0</v>
      </c>
      <c r="H42" s="63">
        <f t="shared" si="3"/>
        <v>35473</v>
      </c>
      <c r="I42" s="63">
        <f t="shared" si="4"/>
        <v>0.282581118</v>
      </c>
      <c r="J42" s="63">
        <f t="shared" si="5"/>
        <v>0.6504947425</v>
      </c>
      <c r="K42" s="63">
        <f t="shared" si="6"/>
        <v>0.06692413949</v>
      </c>
      <c r="L42" s="230">
        <f t="shared" si="7"/>
        <v>-0.3943019427</v>
      </c>
      <c r="M42" s="63"/>
      <c r="N42" s="63"/>
      <c r="O42" s="63"/>
      <c r="P42" s="4"/>
      <c r="Q42" s="4"/>
      <c r="R42" s="4"/>
      <c r="S42" s="72">
        <v>48330.90231</v>
      </c>
      <c r="T42" s="63"/>
      <c r="U42" s="63"/>
      <c r="V42" s="63"/>
      <c r="W42" s="63"/>
      <c r="X42" s="63"/>
      <c r="Y42" s="63"/>
      <c r="Z42" s="63"/>
      <c r="AD42" s="63"/>
    </row>
    <row r="43">
      <c r="A43" s="73">
        <v>18.0</v>
      </c>
      <c r="B43" s="60">
        <v>4.0</v>
      </c>
      <c r="C43" s="73">
        <v>19.0</v>
      </c>
      <c r="D43" s="60" t="s">
        <v>61</v>
      </c>
      <c r="E43" s="62">
        <v>6392.0</v>
      </c>
      <c r="F43" s="62">
        <v>29464.0</v>
      </c>
      <c r="G43" s="62">
        <v>283.0</v>
      </c>
      <c r="H43" s="63">
        <f t="shared" si="3"/>
        <v>36139</v>
      </c>
      <c r="I43" s="63">
        <f t="shared" si="4"/>
        <v>0.1768726307</v>
      </c>
      <c r="J43" s="63">
        <f t="shared" si="5"/>
        <v>0.8152964941</v>
      </c>
      <c r="K43" s="63">
        <f t="shared" si="6"/>
        <v>0.007830875232</v>
      </c>
      <c r="L43" s="230">
        <f t="shared" si="7"/>
        <v>-0.6434627398</v>
      </c>
      <c r="M43" s="63"/>
      <c r="N43" s="63"/>
      <c r="O43" s="63"/>
      <c r="P43" s="4"/>
      <c r="Q43" s="4"/>
      <c r="R43" s="4"/>
      <c r="S43" s="72">
        <v>32653.4609</v>
      </c>
      <c r="T43" s="63"/>
      <c r="U43" s="63"/>
      <c r="V43" s="63"/>
      <c r="W43" s="63"/>
      <c r="X43" s="63"/>
      <c r="Y43" s="63"/>
      <c r="Z43" s="63"/>
      <c r="AD43" s="63"/>
    </row>
    <row r="44">
      <c r="A44" s="73">
        <v>20.0</v>
      </c>
      <c r="B44" s="60">
        <v>4.0</v>
      </c>
      <c r="C44" s="73">
        <v>22.0</v>
      </c>
      <c r="D44" s="60" t="s">
        <v>61</v>
      </c>
      <c r="E44" s="62">
        <v>32547.0</v>
      </c>
      <c r="F44" s="62">
        <v>1337.0</v>
      </c>
      <c r="G44" s="62">
        <v>1210.0</v>
      </c>
      <c r="H44" s="63">
        <f t="shared" si="3"/>
        <v>35094</v>
      </c>
      <c r="I44" s="63">
        <f t="shared" si="4"/>
        <v>0.9274234912</v>
      </c>
      <c r="J44" s="63">
        <f t="shared" si="5"/>
        <v>0.03809768052</v>
      </c>
      <c r="K44" s="63">
        <f t="shared" si="6"/>
        <v>0.03447882829</v>
      </c>
      <c r="L44" s="230">
        <f t="shared" si="7"/>
        <v>0.9210836973</v>
      </c>
      <c r="M44" s="63"/>
      <c r="N44" s="63"/>
      <c r="O44" s="63"/>
      <c r="P44" s="4"/>
      <c r="Q44" s="4"/>
      <c r="R44" s="4"/>
      <c r="S44" s="72">
        <v>27634.9301</v>
      </c>
      <c r="T44" s="63"/>
      <c r="U44" s="63"/>
      <c r="V44" s="63"/>
      <c r="W44" s="63"/>
      <c r="X44" s="63"/>
      <c r="Y44" s="63"/>
      <c r="Z44" s="63"/>
      <c r="AD44" s="63"/>
    </row>
    <row r="45">
      <c r="A45" s="73">
        <v>21.0</v>
      </c>
      <c r="B45" s="60">
        <v>4.0</v>
      </c>
      <c r="C45" s="73">
        <v>23.0</v>
      </c>
      <c r="D45" s="60" t="s">
        <v>61</v>
      </c>
      <c r="E45" s="62">
        <v>6107.0</v>
      </c>
      <c r="F45" s="62">
        <v>28480.0</v>
      </c>
      <c r="G45" s="62">
        <v>935.0</v>
      </c>
      <c r="H45" s="63">
        <f t="shared" si="3"/>
        <v>35522</v>
      </c>
      <c r="I45" s="63">
        <f t="shared" si="4"/>
        <v>0.171921626</v>
      </c>
      <c r="J45" s="63">
        <f t="shared" si="5"/>
        <v>0.8017566578</v>
      </c>
      <c r="K45" s="63">
        <f t="shared" si="6"/>
        <v>0.02632171612</v>
      </c>
      <c r="L45" s="230">
        <f t="shared" si="7"/>
        <v>-0.6468615376</v>
      </c>
      <c r="M45" s="63"/>
      <c r="N45" s="63"/>
      <c r="O45" s="63"/>
      <c r="P45" s="4"/>
      <c r="Q45" s="4"/>
      <c r="R45" s="4"/>
      <c r="S45" s="72">
        <v>37720.79601</v>
      </c>
      <c r="T45" s="63"/>
      <c r="U45" s="63"/>
      <c r="V45" s="63"/>
      <c r="W45" s="63"/>
      <c r="X45" s="63"/>
      <c r="Y45" s="63"/>
      <c r="Z45" s="63"/>
      <c r="AD45" s="63"/>
    </row>
    <row r="46">
      <c r="A46" s="73">
        <v>22.0</v>
      </c>
      <c r="B46" s="60">
        <v>4.0</v>
      </c>
      <c r="C46" s="73">
        <v>23.0</v>
      </c>
      <c r="D46" s="60" t="s">
        <v>61</v>
      </c>
      <c r="E46" s="62">
        <v>5926.0</v>
      </c>
      <c r="F46" s="62">
        <v>28058.0</v>
      </c>
      <c r="G46" s="62">
        <v>1518.0</v>
      </c>
      <c r="H46" s="63">
        <f t="shared" si="3"/>
        <v>35502</v>
      </c>
      <c r="I46" s="63">
        <f t="shared" si="4"/>
        <v>0.1669201735</v>
      </c>
      <c r="J46" s="63">
        <f t="shared" si="5"/>
        <v>0.790321672</v>
      </c>
      <c r="K46" s="63">
        <f t="shared" si="6"/>
        <v>0.04275815447</v>
      </c>
      <c r="L46" s="230">
        <f t="shared" si="7"/>
        <v>-0.651247646</v>
      </c>
      <c r="M46" s="63"/>
      <c r="N46" s="63"/>
      <c r="O46" s="63"/>
      <c r="P46" s="4"/>
      <c r="Q46" s="4"/>
      <c r="R46" s="4"/>
      <c r="S46" s="72">
        <v>21242.94513</v>
      </c>
      <c r="T46" s="63"/>
      <c r="U46" s="63"/>
      <c r="V46" s="63"/>
      <c r="W46" s="63"/>
      <c r="X46" s="63"/>
      <c r="Y46" s="63"/>
      <c r="Z46" s="63"/>
      <c r="AD46" s="63"/>
    </row>
    <row r="47">
      <c r="A47" s="73">
        <v>23.0</v>
      </c>
      <c r="B47" s="60">
        <v>4.0</v>
      </c>
      <c r="C47" s="73">
        <v>23.0</v>
      </c>
      <c r="D47" s="60" t="s">
        <v>61</v>
      </c>
      <c r="E47" s="62">
        <v>6802.0</v>
      </c>
      <c r="F47" s="62">
        <v>24867.0</v>
      </c>
      <c r="G47" s="62">
        <v>4121.0</v>
      </c>
      <c r="H47" s="63">
        <f t="shared" si="3"/>
        <v>35790</v>
      </c>
      <c r="I47" s="63">
        <f t="shared" si="4"/>
        <v>0.1900530875</v>
      </c>
      <c r="J47" s="63">
        <f t="shared" si="5"/>
        <v>0.6948030176</v>
      </c>
      <c r="K47" s="63">
        <f t="shared" si="6"/>
        <v>0.1151438949</v>
      </c>
      <c r="L47" s="230">
        <f t="shared" si="7"/>
        <v>-0.5704316524</v>
      </c>
      <c r="M47" s="63"/>
      <c r="N47" s="63"/>
      <c r="O47" s="63"/>
      <c r="P47" s="4"/>
      <c r="Q47" s="4"/>
      <c r="R47" s="4"/>
      <c r="S47" s="72">
        <v>18771.33643</v>
      </c>
      <c r="T47" s="63"/>
      <c r="U47" s="63"/>
      <c r="V47" s="63"/>
      <c r="W47" s="63"/>
      <c r="X47" s="63"/>
      <c r="Y47" s="63"/>
      <c r="Z47" s="63"/>
      <c r="AD47" s="63"/>
    </row>
    <row r="48">
      <c r="A48" s="73">
        <v>26.0</v>
      </c>
      <c r="B48" s="60">
        <v>4.0</v>
      </c>
      <c r="C48" s="73">
        <v>30.0</v>
      </c>
      <c r="D48" s="60" t="s">
        <v>61</v>
      </c>
      <c r="E48" s="62">
        <v>1054.0</v>
      </c>
      <c r="F48" s="62">
        <v>33115.0</v>
      </c>
      <c r="G48" s="62">
        <v>1327.0</v>
      </c>
      <c r="H48" s="63">
        <f t="shared" si="3"/>
        <v>35496</v>
      </c>
      <c r="I48" s="63">
        <f t="shared" si="4"/>
        <v>0.02969348659</v>
      </c>
      <c r="J48" s="63">
        <f t="shared" si="5"/>
        <v>0.9329220194</v>
      </c>
      <c r="K48" s="63">
        <f t="shared" si="6"/>
        <v>0.03738449403</v>
      </c>
      <c r="L48" s="230">
        <f t="shared" si="7"/>
        <v>-0.9383066522</v>
      </c>
      <c r="M48" s="63"/>
      <c r="N48" s="63"/>
      <c r="O48" s="63"/>
      <c r="P48" s="4"/>
      <c r="Q48" s="4"/>
      <c r="R48" s="4"/>
      <c r="S48" s="72">
        <v>44432.01055</v>
      </c>
      <c r="T48" s="63"/>
      <c r="U48" s="63"/>
      <c r="V48" s="63"/>
      <c r="W48" s="63"/>
      <c r="X48" s="63"/>
      <c r="Y48" s="63"/>
      <c r="Z48" s="63"/>
      <c r="AD48" s="63"/>
    </row>
    <row r="49">
      <c r="A49" s="73">
        <v>32.0</v>
      </c>
      <c r="B49" s="60">
        <v>4.0</v>
      </c>
      <c r="C49" s="73">
        <v>32.0</v>
      </c>
      <c r="D49" s="60" t="s">
        <v>61</v>
      </c>
      <c r="E49" s="62">
        <v>202.0</v>
      </c>
      <c r="F49" s="62">
        <v>34805.0</v>
      </c>
      <c r="G49" s="62">
        <v>27.0</v>
      </c>
      <c r="H49" s="63">
        <f t="shared" si="3"/>
        <v>35034</v>
      </c>
      <c r="I49" s="63">
        <f t="shared" si="4"/>
        <v>0.005765827482</v>
      </c>
      <c r="J49" s="63">
        <f t="shared" si="5"/>
        <v>0.9934634926</v>
      </c>
      <c r="K49" s="63">
        <f t="shared" si="6"/>
        <v>0.0007706799109</v>
      </c>
      <c r="L49" s="230">
        <f t="shared" si="7"/>
        <v>-0.988459451</v>
      </c>
      <c r="M49" s="63"/>
      <c r="N49" s="63"/>
      <c r="O49" s="63"/>
      <c r="P49" s="4"/>
      <c r="Q49" s="4"/>
      <c r="R49" s="4"/>
      <c r="S49" s="72">
        <v>45819.70455</v>
      </c>
      <c r="T49" s="63"/>
      <c r="U49" s="63"/>
      <c r="V49" s="63"/>
      <c r="W49" s="63"/>
      <c r="X49" s="63"/>
      <c r="Y49" s="63"/>
      <c r="Z49" s="63"/>
      <c r="AD49" s="63"/>
    </row>
    <row r="50">
      <c r="A50" s="73">
        <v>34.0</v>
      </c>
      <c r="B50" s="60">
        <v>4.0</v>
      </c>
      <c r="C50" s="73">
        <v>32.0</v>
      </c>
      <c r="D50" s="60" t="s">
        <v>61</v>
      </c>
      <c r="E50" s="62">
        <v>16849.0</v>
      </c>
      <c r="F50" s="62">
        <v>14649.0</v>
      </c>
      <c r="G50" s="62">
        <v>3445.0</v>
      </c>
      <c r="H50" s="63">
        <f t="shared" si="3"/>
        <v>34943</v>
      </c>
      <c r="I50" s="63">
        <f t="shared" si="4"/>
        <v>0.4821852732</v>
      </c>
      <c r="J50" s="63">
        <f t="shared" si="5"/>
        <v>0.419225596</v>
      </c>
      <c r="K50" s="63">
        <f t="shared" si="6"/>
        <v>0.09858913087</v>
      </c>
      <c r="L50" s="230">
        <f t="shared" si="7"/>
        <v>0.06984570449</v>
      </c>
      <c r="M50" s="63"/>
      <c r="N50" s="63"/>
      <c r="O50" s="63"/>
      <c r="P50" s="4"/>
      <c r="Q50" s="4"/>
      <c r="R50" s="4"/>
      <c r="S50" s="72">
        <v>58247.65919</v>
      </c>
      <c r="T50" s="63"/>
      <c r="U50" s="63"/>
      <c r="V50" s="63"/>
      <c r="W50" s="63"/>
      <c r="X50" s="63"/>
      <c r="Y50" s="63"/>
      <c r="Z50" s="63"/>
      <c r="AD50" s="63"/>
    </row>
    <row r="51">
      <c r="A51" s="73">
        <v>36.0</v>
      </c>
      <c r="B51" s="60">
        <v>4.0</v>
      </c>
      <c r="C51" s="73">
        <v>32.0</v>
      </c>
      <c r="D51" s="60" t="s">
        <v>61</v>
      </c>
      <c r="E51" s="62">
        <v>30492.0</v>
      </c>
      <c r="F51" s="62">
        <v>4032.0</v>
      </c>
      <c r="G51" s="62">
        <v>628.0</v>
      </c>
      <c r="H51" s="63">
        <f t="shared" si="3"/>
        <v>35152</v>
      </c>
      <c r="I51" s="63">
        <f t="shared" si="4"/>
        <v>0.867432863</v>
      </c>
      <c r="J51" s="63">
        <f t="shared" si="5"/>
        <v>0.1147018662</v>
      </c>
      <c r="K51" s="63">
        <f t="shared" si="6"/>
        <v>0.01786527082</v>
      </c>
      <c r="L51" s="230">
        <f t="shared" si="7"/>
        <v>0.7664233577</v>
      </c>
      <c r="M51" s="63"/>
      <c r="N51" s="63"/>
      <c r="O51" s="63"/>
      <c r="P51" s="4"/>
      <c r="Q51" s="4"/>
      <c r="R51" s="4"/>
      <c r="S51" s="72">
        <v>28857.03831</v>
      </c>
      <c r="T51" s="63"/>
      <c r="U51" s="63"/>
      <c r="V51" s="63"/>
      <c r="W51" s="63"/>
      <c r="X51" s="63"/>
      <c r="Y51" s="63"/>
      <c r="Z51" s="63"/>
      <c r="AD51" s="63"/>
    </row>
    <row r="52">
      <c r="A52" s="67">
        <v>1.0</v>
      </c>
      <c r="B52" s="60">
        <v>5.0</v>
      </c>
      <c r="C52" s="67">
        <v>11.0</v>
      </c>
      <c r="D52" s="60" t="s">
        <v>61</v>
      </c>
      <c r="E52" s="75">
        <v>5307.0</v>
      </c>
      <c r="F52" s="75">
        <v>11175.0</v>
      </c>
      <c r="G52" s="75">
        <v>474.0</v>
      </c>
      <c r="H52" s="63">
        <f t="shared" si="3"/>
        <v>16956</v>
      </c>
      <c r="I52" s="63">
        <f t="shared" si="4"/>
        <v>0.3129865534</v>
      </c>
      <c r="J52" s="63">
        <f t="shared" si="5"/>
        <v>0.6590587403</v>
      </c>
      <c r="K52" s="63">
        <f t="shared" si="6"/>
        <v>0.0279547063</v>
      </c>
      <c r="L52" s="230">
        <f t="shared" si="7"/>
        <v>-0.3560247543</v>
      </c>
      <c r="M52" s="63"/>
      <c r="N52" s="63"/>
      <c r="O52" s="63"/>
      <c r="P52" s="4"/>
      <c r="Q52" s="4"/>
      <c r="R52" s="4"/>
      <c r="S52" s="72">
        <v>22864.32291</v>
      </c>
      <c r="T52" s="63"/>
      <c r="U52" s="63"/>
      <c r="V52" s="63"/>
      <c r="W52" s="63"/>
      <c r="X52" s="63"/>
      <c r="Y52" s="63"/>
      <c r="Z52" s="63"/>
      <c r="AD52" s="63"/>
    </row>
    <row r="53">
      <c r="A53" s="67">
        <v>2.0</v>
      </c>
      <c r="B53" s="60">
        <v>5.0</v>
      </c>
      <c r="C53" s="67">
        <v>11.0</v>
      </c>
      <c r="D53" s="60" t="s">
        <v>61</v>
      </c>
      <c r="E53" s="62">
        <v>8140.0</v>
      </c>
      <c r="F53" s="62">
        <v>8537.0</v>
      </c>
      <c r="G53" s="62">
        <v>1404.0</v>
      </c>
      <c r="H53" s="63">
        <f t="shared" si="3"/>
        <v>18081</v>
      </c>
      <c r="I53" s="63">
        <f t="shared" si="4"/>
        <v>0.4501963387</v>
      </c>
      <c r="J53" s="63">
        <f t="shared" si="5"/>
        <v>0.4721530889</v>
      </c>
      <c r="K53" s="63">
        <f t="shared" si="6"/>
        <v>0.07765057242</v>
      </c>
      <c r="L53" s="230">
        <f t="shared" si="7"/>
        <v>-0.02380524075</v>
      </c>
      <c r="M53" s="63"/>
      <c r="N53" s="63"/>
      <c r="O53" s="63"/>
      <c r="P53" s="4"/>
      <c r="Q53" s="4"/>
      <c r="R53" s="4"/>
      <c r="S53" s="72">
        <v>33972.1349</v>
      </c>
      <c r="T53" s="63"/>
      <c r="U53" s="63"/>
      <c r="V53" s="63"/>
      <c r="W53" s="63"/>
      <c r="X53" s="63"/>
      <c r="Y53" s="63"/>
      <c r="Z53" s="63"/>
      <c r="AD53" s="63"/>
    </row>
    <row r="54">
      <c r="A54" s="67">
        <v>4.0</v>
      </c>
      <c r="B54" s="60">
        <v>5.0</v>
      </c>
      <c r="C54" s="67">
        <v>17.0</v>
      </c>
      <c r="D54" s="60" t="s">
        <v>61</v>
      </c>
      <c r="E54" s="62">
        <v>12906.0</v>
      </c>
      <c r="F54" s="62">
        <v>637.0</v>
      </c>
      <c r="G54" s="62">
        <v>1973.0</v>
      </c>
      <c r="H54" s="63">
        <f t="shared" si="3"/>
        <v>15516</v>
      </c>
      <c r="I54" s="63">
        <f t="shared" si="4"/>
        <v>0.8317865429</v>
      </c>
      <c r="J54" s="63">
        <f t="shared" si="5"/>
        <v>0.04105439546</v>
      </c>
      <c r="K54" s="63">
        <f t="shared" si="6"/>
        <v>0.1271590616</v>
      </c>
      <c r="L54" s="230">
        <f t="shared" si="7"/>
        <v>0.9059292623</v>
      </c>
      <c r="M54" s="63"/>
      <c r="N54" s="63"/>
      <c r="O54" s="63"/>
      <c r="P54" s="4"/>
      <c r="Q54" s="4"/>
      <c r="R54" s="4"/>
      <c r="S54" s="72">
        <v>24110.42266</v>
      </c>
      <c r="T54" s="63"/>
      <c r="U54" s="63"/>
      <c r="V54" s="63"/>
      <c r="W54" s="63"/>
      <c r="X54" s="63"/>
      <c r="Y54" s="63"/>
      <c r="Z54" s="63"/>
      <c r="AD54" s="63"/>
    </row>
    <row r="55">
      <c r="A55" s="67">
        <v>5.0</v>
      </c>
      <c r="B55" s="60">
        <v>5.0</v>
      </c>
      <c r="C55" s="67">
        <v>17.0</v>
      </c>
      <c r="D55" s="60" t="s">
        <v>61</v>
      </c>
      <c r="E55" s="62">
        <v>150.0</v>
      </c>
      <c r="F55" s="62">
        <v>17683.0</v>
      </c>
      <c r="G55" s="62">
        <v>286.0</v>
      </c>
      <c r="H55" s="63">
        <f t="shared" si="3"/>
        <v>18119</v>
      </c>
      <c r="I55" s="63">
        <f t="shared" si="4"/>
        <v>0.008278602572</v>
      </c>
      <c r="J55" s="63">
        <f t="shared" si="5"/>
        <v>0.9759368619</v>
      </c>
      <c r="K55" s="63">
        <f t="shared" si="6"/>
        <v>0.01578453557</v>
      </c>
      <c r="L55" s="230">
        <f t="shared" si="7"/>
        <v>-0.9831772556</v>
      </c>
      <c r="M55" s="63"/>
      <c r="N55" s="63"/>
      <c r="O55" s="63"/>
      <c r="P55" s="4"/>
      <c r="Q55" s="4"/>
      <c r="R55" s="4"/>
      <c r="S55" s="72">
        <v>19159.93253</v>
      </c>
      <c r="T55" s="63"/>
      <c r="U55" s="63"/>
      <c r="V55" s="63"/>
      <c r="W55" s="63"/>
      <c r="X55" s="63"/>
      <c r="Y55" s="63"/>
      <c r="Z55" s="63"/>
      <c r="AD55" s="63"/>
    </row>
    <row r="56">
      <c r="A56" s="67">
        <v>7.0</v>
      </c>
      <c r="B56" s="60">
        <v>5.0</v>
      </c>
      <c r="C56" s="67">
        <v>17.0</v>
      </c>
      <c r="D56" s="60" t="s">
        <v>61</v>
      </c>
      <c r="E56" s="62">
        <v>7392.0</v>
      </c>
      <c r="F56" s="62">
        <v>8256.0</v>
      </c>
      <c r="G56" s="62">
        <v>1710.0</v>
      </c>
      <c r="H56" s="63">
        <f t="shared" si="3"/>
        <v>17358</v>
      </c>
      <c r="I56" s="63">
        <f t="shared" si="4"/>
        <v>0.4258555133</v>
      </c>
      <c r="J56" s="63">
        <f t="shared" si="5"/>
        <v>0.475630833</v>
      </c>
      <c r="K56" s="63">
        <f t="shared" si="6"/>
        <v>0.09851365365</v>
      </c>
      <c r="L56" s="230">
        <f t="shared" si="7"/>
        <v>-0.05521472393</v>
      </c>
      <c r="M56" s="63"/>
      <c r="N56" s="63"/>
      <c r="O56" s="63"/>
      <c r="P56" s="4"/>
      <c r="Q56" s="4"/>
      <c r="R56" s="4"/>
      <c r="S56" s="72">
        <v>37859.52799</v>
      </c>
      <c r="T56" s="63"/>
      <c r="U56" s="63"/>
      <c r="V56" s="63"/>
      <c r="W56" s="63"/>
      <c r="X56" s="63"/>
      <c r="Y56" s="63"/>
      <c r="Z56" s="63"/>
      <c r="AD56" s="63"/>
    </row>
    <row r="57">
      <c r="A57" s="67">
        <v>10.0</v>
      </c>
      <c r="B57" s="60">
        <v>5.0</v>
      </c>
      <c r="C57" s="67">
        <v>19.0</v>
      </c>
      <c r="D57" s="60" t="s">
        <v>61</v>
      </c>
      <c r="E57" s="62">
        <v>3487.0</v>
      </c>
      <c r="F57" s="62">
        <v>13895.0</v>
      </c>
      <c r="G57" s="62">
        <v>778.0</v>
      </c>
      <c r="H57" s="63">
        <f t="shared" si="3"/>
        <v>18160</v>
      </c>
      <c r="I57" s="63">
        <f t="shared" si="4"/>
        <v>0.1920154185</v>
      </c>
      <c r="J57" s="63">
        <f t="shared" si="5"/>
        <v>0.7651431718</v>
      </c>
      <c r="K57" s="63">
        <f t="shared" si="6"/>
        <v>0.04284140969</v>
      </c>
      <c r="L57" s="230">
        <f t="shared" si="7"/>
        <v>-0.5987803475</v>
      </c>
      <c r="M57" s="63"/>
      <c r="N57" s="63"/>
      <c r="O57" s="63"/>
      <c r="P57" s="4"/>
      <c r="Q57" s="4"/>
      <c r="R57" s="4"/>
      <c r="S57" s="72">
        <v>13619.55268</v>
      </c>
      <c r="T57" s="63"/>
      <c r="U57" s="63"/>
      <c r="V57" s="63"/>
      <c r="W57" s="63"/>
      <c r="X57" s="63"/>
      <c r="Y57" s="63"/>
      <c r="Z57" s="63"/>
      <c r="AD57" s="63"/>
    </row>
    <row r="58">
      <c r="A58" s="67">
        <v>13.0</v>
      </c>
      <c r="B58" s="60">
        <v>5.0</v>
      </c>
      <c r="C58" s="67">
        <v>19.0</v>
      </c>
      <c r="D58" s="60" t="s">
        <v>61</v>
      </c>
      <c r="E58" s="62">
        <v>8640.0</v>
      </c>
      <c r="F58" s="62">
        <v>7114.0</v>
      </c>
      <c r="G58" s="62">
        <v>2199.0</v>
      </c>
      <c r="H58" s="63">
        <f t="shared" si="3"/>
        <v>17953</v>
      </c>
      <c r="I58" s="63">
        <f t="shared" si="4"/>
        <v>0.4812566145</v>
      </c>
      <c r="J58" s="63">
        <f t="shared" si="5"/>
        <v>0.396256893</v>
      </c>
      <c r="K58" s="63">
        <f t="shared" si="6"/>
        <v>0.1224864925</v>
      </c>
      <c r="L58" s="230">
        <f t="shared" si="7"/>
        <v>0.09686428843</v>
      </c>
      <c r="M58" s="63"/>
      <c r="N58" s="63"/>
      <c r="O58" s="63"/>
      <c r="P58" s="4"/>
      <c r="Q58" s="4"/>
      <c r="R58" s="4"/>
      <c r="S58" s="72">
        <v>18225.26523</v>
      </c>
      <c r="T58" s="63"/>
      <c r="U58" s="63"/>
      <c r="V58" s="63"/>
      <c r="W58" s="63"/>
      <c r="X58" s="63"/>
      <c r="Y58" s="63"/>
      <c r="Z58" s="63"/>
      <c r="AD58" s="63"/>
    </row>
    <row r="59">
      <c r="A59" s="67">
        <v>15.0</v>
      </c>
      <c r="B59" s="60">
        <v>5.0</v>
      </c>
      <c r="C59" s="67">
        <v>19.0</v>
      </c>
      <c r="D59" s="60" t="s">
        <v>61</v>
      </c>
      <c r="E59" s="62">
        <v>8980.0</v>
      </c>
      <c r="F59" s="62">
        <v>8485.0</v>
      </c>
      <c r="G59" s="62">
        <v>537.0</v>
      </c>
      <c r="H59" s="63">
        <f t="shared" si="3"/>
        <v>18002</v>
      </c>
      <c r="I59" s="63">
        <f t="shared" si="4"/>
        <v>0.4988334629</v>
      </c>
      <c r="J59" s="63">
        <f t="shared" si="5"/>
        <v>0.4713365182</v>
      </c>
      <c r="K59" s="63">
        <f t="shared" si="6"/>
        <v>0.02983001889</v>
      </c>
      <c r="L59" s="230">
        <f t="shared" si="7"/>
        <v>0.02834239908</v>
      </c>
      <c r="M59" s="63"/>
      <c r="N59" s="63"/>
      <c r="O59" s="63"/>
      <c r="P59" s="4"/>
      <c r="Q59" s="4"/>
      <c r="R59" s="4"/>
      <c r="S59" s="72">
        <v>37552.31466</v>
      </c>
      <c r="T59" s="63"/>
      <c r="U59" s="63"/>
      <c r="V59" s="63"/>
      <c r="W59" s="63"/>
      <c r="X59" s="63"/>
      <c r="Y59" s="63"/>
      <c r="Z59" s="63"/>
      <c r="AD59" s="63"/>
    </row>
    <row r="60">
      <c r="A60" s="67">
        <v>16.0</v>
      </c>
      <c r="B60" s="60">
        <v>5.0</v>
      </c>
      <c r="C60" s="67">
        <v>25.0</v>
      </c>
      <c r="D60" s="60" t="s">
        <v>61</v>
      </c>
      <c r="E60" s="62">
        <v>12714.0</v>
      </c>
      <c r="F60" s="62">
        <v>3321.0</v>
      </c>
      <c r="G60" s="62">
        <v>744.0</v>
      </c>
      <c r="H60" s="63">
        <f t="shared" si="3"/>
        <v>16779</v>
      </c>
      <c r="I60" s="63">
        <f t="shared" si="4"/>
        <v>0.7577328804</v>
      </c>
      <c r="J60" s="63">
        <f t="shared" si="5"/>
        <v>0.1979259789</v>
      </c>
      <c r="K60" s="63">
        <f t="shared" si="6"/>
        <v>0.04434114071</v>
      </c>
      <c r="L60" s="230">
        <f t="shared" si="7"/>
        <v>0.5857811038</v>
      </c>
      <c r="M60" s="63"/>
      <c r="N60" s="63"/>
      <c r="O60" s="63"/>
      <c r="P60" s="4"/>
      <c r="Q60" s="4"/>
      <c r="R60" s="4"/>
      <c r="S60" s="72">
        <v>41036.38214</v>
      </c>
      <c r="T60" s="63"/>
      <c r="U60" s="63"/>
      <c r="V60" s="63"/>
      <c r="W60" s="63"/>
      <c r="X60" s="63"/>
      <c r="Y60" s="63"/>
      <c r="Z60" s="63"/>
      <c r="AD60" s="63"/>
    </row>
    <row r="61">
      <c r="A61" s="76">
        <v>2.0</v>
      </c>
      <c r="B61" s="77">
        <v>2.0</v>
      </c>
      <c r="C61" s="78">
        <v>8.0</v>
      </c>
      <c r="D61" s="77" t="s">
        <v>68</v>
      </c>
      <c r="E61" s="231">
        <v>11645.0</v>
      </c>
      <c r="F61" s="231">
        <v>5210.0</v>
      </c>
      <c r="G61" s="231">
        <v>1285.0</v>
      </c>
      <c r="H61" s="81">
        <f t="shared" si="3"/>
        <v>18140</v>
      </c>
      <c r="I61" s="81">
        <f t="shared" si="4"/>
        <v>0.6419514884</v>
      </c>
      <c r="J61" s="81">
        <f t="shared" si="5"/>
        <v>0.2872105843</v>
      </c>
      <c r="K61" s="81">
        <f t="shared" si="6"/>
        <v>0.07083792723</v>
      </c>
      <c r="L61" s="232">
        <f t="shared" si="7"/>
        <v>0.3817858202</v>
      </c>
      <c r="M61" s="81"/>
      <c r="N61" s="81"/>
      <c r="O61" s="81"/>
      <c r="P61" s="82"/>
      <c r="Q61" s="82"/>
      <c r="R61" s="82"/>
      <c r="S61" s="233">
        <v>30045.64</v>
      </c>
      <c r="T61" s="63"/>
      <c r="U61" s="63"/>
      <c r="V61" s="63"/>
      <c r="W61" s="63"/>
      <c r="X61" s="63"/>
      <c r="Y61" s="63"/>
      <c r="Z61" s="63"/>
      <c r="AD61" s="63"/>
    </row>
    <row r="62">
      <c r="A62" s="85">
        <v>3.0</v>
      </c>
      <c r="B62" s="86">
        <v>2.0</v>
      </c>
      <c r="C62" s="87">
        <v>8.0</v>
      </c>
      <c r="D62" s="86" t="s">
        <v>68</v>
      </c>
      <c r="E62" s="62">
        <v>22817.0</v>
      </c>
      <c r="F62" s="62">
        <v>1514.0</v>
      </c>
      <c r="G62" s="62">
        <v>2605.0</v>
      </c>
      <c r="H62" s="63">
        <f t="shared" si="3"/>
        <v>26936</v>
      </c>
      <c r="I62" s="63">
        <f t="shared" si="4"/>
        <v>0.8470819721</v>
      </c>
      <c r="J62" s="63">
        <f t="shared" si="5"/>
        <v>0.05620730621</v>
      </c>
      <c r="K62" s="63">
        <f t="shared" si="6"/>
        <v>0.09671072171</v>
      </c>
      <c r="L62" s="230">
        <f t="shared" si="7"/>
        <v>0.8755497102</v>
      </c>
      <c r="M62" s="63"/>
      <c r="N62" s="63"/>
      <c r="O62" s="63"/>
      <c r="P62" s="4"/>
      <c r="Q62" s="4"/>
      <c r="R62" s="4"/>
      <c r="S62" s="72">
        <v>70132.44</v>
      </c>
      <c r="T62" s="63"/>
      <c r="U62" s="63"/>
      <c r="V62" s="63"/>
      <c r="W62" s="63"/>
      <c r="X62" s="63"/>
      <c r="Y62" s="63"/>
      <c r="Z62" s="63"/>
      <c r="AD62" s="63"/>
    </row>
    <row r="63">
      <c r="A63" s="85">
        <v>4.0</v>
      </c>
      <c r="B63" s="86">
        <v>2.0</v>
      </c>
      <c r="C63" s="87">
        <v>8.0</v>
      </c>
      <c r="D63" s="86" t="s">
        <v>68</v>
      </c>
      <c r="E63" s="62">
        <v>25650.0</v>
      </c>
      <c r="F63" s="62">
        <v>354.0</v>
      </c>
      <c r="G63" s="62">
        <v>1151.0</v>
      </c>
      <c r="H63" s="63">
        <f t="shared" si="3"/>
        <v>27155</v>
      </c>
      <c r="I63" s="63">
        <f t="shared" si="4"/>
        <v>0.9445774259</v>
      </c>
      <c r="J63" s="63">
        <f t="shared" si="5"/>
        <v>0.01303627325</v>
      </c>
      <c r="K63" s="63">
        <f t="shared" si="6"/>
        <v>0.04238630087</v>
      </c>
      <c r="L63" s="230">
        <f t="shared" si="7"/>
        <v>0.9727734195</v>
      </c>
      <c r="M63" s="63"/>
      <c r="N63" s="63"/>
      <c r="O63" s="63"/>
      <c r="P63" s="4"/>
      <c r="Q63" s="4"/>
      <c r="R63" s="4"/>
      <c r="S63" s="72">
        <v>13430.23</v>
      </c>
      <c r="T63" s="63"/>
      <c r="U63" s="63"/>
      <c r="V63" s="63"/>
      <c r="W63" s="63"/>
      <c r="X63" s="63"/>
      <c r="Y63" s="63"/>
      <c r="Z63" s="63"/>
      <c r="AD63" s="63"/>
    </row>
    <row r="64">
      <c r="A64" s="85">
        <v>9.0</v>
      </c>
      <c r="B64" s="86">
        <v>2.0</v>
      </c>
      <c r="C64" s="87">
        <v>29.0</v>
      </c>
      <c r="D64" s="86" t="s">
        <v>68</v>
      </c>
      <c r="E64" s="62">
        <v>7433.0</v>
      </c>
      <c r="F64" s="62">
        <v>10259.0</v>
      </c>
      <c r="G64" s="62">
        <v>347.0</v>
      </c>
      <c r="H64" s="63">
        <f t="shared" si="3"/>
        <v>18039</v>
      </c>
      <c r="I64" s="63">
        <f t="shared" si="4"/>
        <v>0.4120516658</v>
      </c>
      <c r="J64" s="63">
        <f t="shared" si="5"/>
        <v>0.5687122346</v>
      </c>
      <c r="K64" s="63">
        <f t="shared" si="6"/>
        <v>0.01923609956</v>
      </c>
      <c r="L64" s="230">
        <f t="shared" si="7"/>
        <v>-0.1597332128</v>
      </c>
      <c r="M64" s="63"/>
      <c r="N64" s="63"/>
      <c r="O64" s="63"/>
      <c r="P64" s="4"/>
      <c r="Q64" s="4"/>
      <c r="R64" s="4"/>
      <c r="S64" s="72">
        <v>10446.46</v>
      </c>
      <c r="T64" s="63"/>
      <c r="U64" s="63"/>
      <c r="V64" s="63"/>
      <c r="W64" s="63"/>
      <c r="X64" s="63"/>
      <c r="Y64" s="63"/>
      <c r="Z64" s="63"/>
      <c r="AD64" s="63"/>
    </row>
    <row r="65">
      <c r="A65" s="85">
        <v>10.0</v>
      </c>
      <c r="B65" s="86">
        <v>2.0</v>
      </c>
      <c r="C65" s="87">
        <v>29.0</v>
      </c>
      <c r="D65" s="86" t="s">
        <v>68</v>
      </c>
      <c r="E65" s="62">
        <v>16528.0</v>
      </c>
      <c r="F65" s="62">
        <v>227.0</v>
      </c>
      <c r="G65" s="62">
        <v>1328.0</v>
      </c>
      <c r="H65" s="63">
        <f t="shared" si="3"/>
        <v>18083</v>
      </c>
      <c r="I65" s="63">
        <f t="shared" si="4"/>
        <v>0.9140076315</v>
      </c>
      <c r="J65" s="63">
        <f t="shared" si="5"/>
        <v>0.01255322679</v>
      </c>
      <c r="K65" s="63">
        <f t="shared" si="6"/>
        <v>0.07343914174</v>
      </c>
      <c r="L65" s="230">
        <f t="shared" si="7"/>
        <v>0.9729036109</v>
      </c>
      <c r="M65" s="63"/>
      <c r="N65" s="63"/>
      <c r="O65" s="63"/>
      <c r="P65" s="4"/>
      <c r="Q65" s="4"/>
      <c r="R65" s="4"/>
      <c r="S65" s="72">
        <v>15335.75</v>
      </c>
      <c r="T65" s="63"/>
      <c r="U65" s="63"/>
      <c r="V65" s="63"/>
      <c r="W65" s="63"/>
      <c r="X65" s="63"/>
      <c r="Y65" s="63"/>
      <c r="Z65" s="63"/>
      <c r="AD65" s="63"/>
    </row>
    <row r="66">
      <c r="A66" s="85">
        <v>11.0</v>
      </c>
      <c r="B66" s="86">
        <v>2.0</v>
      </c>
      <c r="C66" s="87">
        <v>29.0</v>
      </c>
      <c r="D66" s="86" t="s">
        <v>68</v>
      </c>
      <c r="E66" s="62">
        <v>13624.0</v>
      </c>
      <c r="F66" s="62">
        <v>1178.0</v>
      </c>
      <c r="G66" s="62">
        <v>762.0</v>
      </c>
      <c r="H66" s="63">
        <f t="shared" si="3"/>
        <v>15564</v>
      </c>
      <c r="I66" s="63">
        <f t="shared" si="4"/>
        <v>0.8753533796</v>
      </c>
      <c r="J66" s="63">
        <f t="shared" si="5"/>
        <v>0.07568748394</v>
      </c>
      <c r="K66" s="63">
        <f t="shared" si="6"/>
        <v>0.04895913647</v>
      </c>
      <c r="L66" s="230">
        <f t="shared" si="7"/>
        <v>0.84083232</v>
      </c>
      <c r="M66" s="63"/>
      <c r="N66" s="63"/>
      <c r="O66" s="63"/>
      <c r="P66" s="4"/>
      <c r="Q66" s="4"/>
      <c r="R66" s="4"/>
      <c r="S66" s="72">
        <v>9619.725151</v>
      </c>
      <c r="T66" s="63"/>
      <c r="U66" s="63"/>
      <c r="V66" s="63"/>
      <c r="W66" s="63"/>
      <c r="X66" s="63"/>
      <c r="Y66" s="63"/>
      <c r="Z66" s="63"/>
      <c r="AD66" s="63"/>
    </row>
    <row r="67">
      <c r="A67" s="85">
        <v>12.0</v>
      </c>
      <c r="B67" s="86">
        <v>2.0</v>
      </c>
      <c r="C67" s="87">
        <v>29.0</v>
      </c>
      <c r="D67" s="86" t="s">
        <v>68</v>
      </c>
      <c r="E67" s="62">
        <v>7739.0</v>
      </c>
      <c r="F67" s="62">
        <v>7430.0</v>
      </c>
      <c r="G67" s="62">
        <v>1535.0</v>
      </c>
      <c r="H67" s="63">
        <f t="shared" si="3"/>
        <v>16704</v>
      </c>
      <c r="I67" s="63">
        <f t="shared" si="4"/>
        <v>0.4633022031</v>
      </c>
      <c r="J67" s="63">
        <f t="shared" si="5"/>
        <v>0.4448036398</v>
      </c>
      <c r="K67" s="63">
        <f t="shared" si="6"/>
        <v>0.09189415709</v>
      </c>
      <c r="L67" s="230">
        <f t="shared" si="7"/>
        <v>0.02037049245</v>
      </c>
      <c r="M67" s="63"/>
      <c r="N67" s="63"/>
      <c r="O67" s="63"/>
      <c r="P67" s="4"/>
      <c r="Q67" s="4"/>
      <c r="R67" s="4"/>
      <c r="S67" s="72">
        <v>21489.46824</v>
      </c>
      <c r="T67" s="63"/>
      <c r="U67" s="63"/>
      <c r="V67" s="63"/>
      <c r="W67" s="63"/>
      <c r="X67" s="63"/>
      <c r="Y67" s="63"/>
      <c r="Z67" s="63"/>
      <c r="AD67" s="63"/>
    </row>
    <row r="68">
      <c r="A68" s="85">
        <v>1.0</v>
      </c>
      <c r="B68" s="85">
        <v>3.0</v>
      </c>
      <c r="C68" s="87">
        <v>8.0</v>
      </c>
      <c r="D68" s="86" t="s">
        <v>68</v>
      </c>
      <c r="E68" s="62">
        <v>4897.0</v>
      </c>
      <c r="F68" s="62">
        <v>9952.0</v>
      </c>
      <c r="G68" s="62">
        <v>3594.0</v>
      </c>
      <c r="H68" s="63">
        <f t="shared" si="3"/>
        <v>18443</v>
      </c>
      <c r="I68" s="63">
        <f t="shared" si="4"/>
        <v>0.2655207938</v>
      </c>
      <c r="J68" s="63">
        <f t="shared" si="5"/>
        <v>0.5396085236</v>
      </c>
      <c r="K68" s="63">
        <f t="shared" si="6"/>
        <v>0.1948706826</v>
      </c>
      <c r="L68" s="230">
        <f t="shared" si="7"/>
        <v>-0.3404269648</v>
      </c>
      <c r="M68" s="63"/>
      <c r="N68" s="63"/>
      <c r="O68" s="63"/>
      <c r="P68" s="4"/>
      <c r="Q68" s="4"/>
      <c r="R68" s="4"/>
      <c r="S68" s="72">
        <v>92046.49336</v>
      </c>
      <c r="T68" s="62"/>
      <c r="U68" s="63"/>
      <c r="V68" s="63"/>
      <c r="W68" s="63"/>
      <c r="X68" s="63"/>
      <c r="Y68" s="63"/>
      <c r="Z68" s="63"/>
      <c r="AD68" s="63"/>
    </row>
    <row r="69">
      <c r="A69" s="85">
        <v>2.0</v>
      </c>
      <c r="B69" s="85">
        <v>3.0</v>
      </c>
      <c r="C69" s="87">
        <v>8.0</v>
      </c>
      <c r="D69" s="86" t="s">
        <v>68</v>
      </c>
      <c r="E69" s="62">
        <v>10849.0</v>
      </c>
      <c r="F69" s="62">
        <v>6056.0</v>
      </c>
      <c r="G69" s="62">
        <v>1527.0</v>
      </c>
      <c r="H69" s="63">
        <f t="shared" si="3"/>
        <v>18432</v>
      </c>
      <c r="I69" s="63">
        <f t="shared" si="4"/>
        <v>0.5885959201</v>
      </c>
      <c r="J69" s="63">
        <f t="shared" si="5"/>
        <v>0.3285590278</v>
      </c>
      <c r="K69" s="63">
        <f t="shared" si="6"/>
        <v>0.08284505208</v>
      </c>
      <c r="L69" s="230">
        <f t="shared" si="7"/>
        <v>0.2835255841</v>
      </c>
      <c r="M69" s="63"/>
      <c r="N69" s="63"/>
      <c r="O69" s="63"/>
      <c r="P69" s="4"/>
      <c r="Q69" s="4"/>
      <c r="R69" s="4"/>
      <c r="S69" s="72">
        <v>34591.95303</v>
      </c>
      <c r="T69" s="63"/>
      <c r="U69" s="63"/>
      <c r="V69" s="63"/>
      <c r="W69" s="63"/>
      <c r="X69" s="63"/>
      <c r="Y69" s="63"/>
      <c r="Z69" s="63"/>
      <c r="AD69" s="63"/>
    </row>
    <row r="70">
      <c r="A70" s="85">
        <v>3.0</v>
      </c>
      <c r="B70" s="85">
        <v>3.0</v>
      </c>
      <c r="C70" s="87">
        <v>8.0</v>
      </c>
      <c r="D70" s="86" t="s">
        <v>68</v>
      </c>
      <c r="E70" s="62">
        <v>15507.0</v>
      </c>
      <c r="F70" s="62">
        <v>2336.0</v>
      </c>
      <c r="G70" s="62">
        <v>1679.0</v>
      </c>
      <c r="H70" s="63">
        <f t="shared" si="3"/>
        <v>19522</v>
      </c>
      <c r="I70" s="63">
        <f t="shared" si="4"/>
        <v>0.7943345969</v>
      </c>
      <c r="J70" s="63">
        <f t="shared" si="5"/>
        <v>0.1196598709</v>
      </c>
      <c r="K70" s="63">
        <f t="shared" si="6"/>
        <v>0.08600553222</v>
      </c>
      <c r="L70" s="230">
        <f t="shared" si="7"/>
        <v>0.7381606232</v>
      </c>
      <c r="M70" s="63"/>
      <c r="N70" s="63"/>
      <c r="O70" s="63"/>
      <c r="P70" s="4"/>
      <c r="Q70" s="4"/>
      <c r="R70" s="4"/>
      <c r="S70" s="72">
        <v>50965.45097</v>
      </c>
      <c r="T70" s="63"/>
      <c r="U70" s="63"/>
      <c r="V70" s="63"/>
      <c r="W70" s="63"/>
      <c r="X70" s="63"/>
      <c r="Y70" s="63"/>
      <c r="Z70" s="63"/>
      <c r="AD70" s="63"/>
    </row>
    <row r="71">
      <c r="A71" s="85">
        <v>4.0</v>
      </c>
      <c r="B71" s="85">
        <v>3.0</v>
      </c>
      <c r="C71" s="87">
        <v>8.0</v>
      </c>
      <c r="D71" s="86" t="s">
        <v>68</v>
      </c>
      <c r="E71" s="62">
        <v>3722.0</v>
      </c>
      <c r="F71" s="62">
        <v>13135.0</v>
      </c>
      <c r="G71" s="62">
        <v>2224.0</v>
      </c>
      <c r="H71" s="63">
        <f t="shared" si="3"/>
        <v>19081</v>
      </c>
      <c r="I71" s="63">
        <f t="shared" si="4"/>
        <v>0.1950631518</v>
      </c>
      <c r="J71" s="63">
        <f t="shared" si="5"/>
        <v>0.6883811121</v>
      </c>
      <c r="K71" s="63">
        <f t="shared" si="6"/>
        <v>0.1165557361</v>
      </c>
      <c r="L71" s="230">
        <f t="shared" si="7"/>
        <v>-0.5584030373</v>
      </c>
      <c r="M71" s="63"/>
      <c r="N71" s="63"/>
      <c r="O71" s="63"/>
      <c r="P71" s="4"/>
      <c r="Q71" s="4"/>
      <c r="R71" s="4"/>
      <c r="S71" s="72">
        <v>58782.41877</v>
      </c>
      <c r="T71" s="63"/>
      <c r="U71" s="63"/>
      <c r="V71" s="63"/>
      <c r="W71" s="63"/>
      <c r="X71" s="63"/>
      <c r="Y71" s="63"/>
      <c r="Z71" s="63"/>
      <c r="AD71" s="63"/>
    </row>
    <row r="72">
      <c r="A72" s="85">
        <v>5.0</v>
      </c>
      <c r="B72" s="85">
        <v>3.0</v>
      </c>
      <c r="C72" s="87">
        <v>8.0</v>
      </c>
      <c r="D72" s="86" t="s">
        <v>68</v>
      </c>
      <c r="E72" s="62">
        <v>11123.0</v>
      </c>
      <c r="F72" s="62">
        <v>4508.0</v>
      </c>
      <c r="G72" s="62">
        <v>1752.0</v>
      </c>
      <c r="H72" s="63">
        <f t="shared" si="3"/>
        <v>17383</v>
      </c>
      <c r="I72" s="63">
        <f t="shared" si="4"/>
        <v>0.6398780418</v>
      </c>
      <c r="J72" s="63">
        <f t="shared" si="5"/>
        <v>0.2593338319</v>
      </c>
      <c r="K72" s="63">
        <f t="shared" si="6"/>
        <v>0.1007881263</v>
      </c>
      <c r="L72" s="230">
        <f t="shared" si="7"/>
        <v>0.4231974922</v>
      </c>
      <c r="M72" s="63"/>
      <c r="N72" s="63"/>
      <c r="O72" s="63"/>
      <c r="P72" s="4"/>
      <c r="Q72" s="4"/>
      <c r="R72" s="4"/>
      <c r="S72" s="72">
        <v>32980.61828</v>
      </c>
      <c r="T72" s="63"/>
      <c r="U72" s="63"/>
      <c r="V72" s="63"/>
      <c r="W72" s="63"/>
      <c r="X72" s="63"/>
      <c r="Y72" s="63"/>
      <c r="Z72" s="63"/>
      <c r="AD72" s="63"/>
    </row>
    <row r="73">
      <c r="A73" s="85">
        <v>6.0</v>
      </c>
      <c r="B73" s="85">
        <v>3.0</v>
      </c>
      <c r="C73" s="87">
        <v>8.0</v>
      </c>
      <c r="D73" s="86" t="s">
        <v>68</v>
      </c>
      <c r="E73" s="62">
        <v>17106.0</v>
      </c>
      <c r="F73" s="62">
        <v>84.0</v>
      </c>
      <c r="G73" s="62">
        <v>295.0</v>
      </c>
      <c r="H73" s="63">
        <f t="shared" si="3"/>
        <v>17485</v>
      </c>
      <c r="I73" s="63">
        <f t="shared" si="4"/>
        <v>0.978324278</v>
      </c>
      <c r="J73" s="63">
        <f t="shared" si="5"/>
        <v>0.004804117815</v>
      </c>
      <c r="K73" s="63">
        <f t="shared" si="6"/>
        <v>0.01687160423</v>
      </c>
      <c r="L73" s="230">
        <f t="shared" si="7"/>
        <v>0.9902268761</v>
      </c>
      <c r="M73" s="63"/>
      <c r="N73" s="63"/>
      <c r="O73" s="63"/>
      <c r="P73" s="4"/>
      <c r="Q73" s="4"/>
      <c r="R73" s="4"/>
      <c r="S73" s="72">
        <v>21638.15446</v>
      </c>
      <c r="T73" s="63"/>
      <c r="U73" s="63"/>
      <c r="V73" s="63"/>
      <c r="W73" s="63"/>
      <c r="X73" s="63"/>
      <c r="Y73" s="63"/>
      <c r="Z73" s="63"/>
      <c r="AD73" s="63"/>
    </row>
    <row r="74">
      <c r="A74" s="85">
        <v>7.0</v>
      </c>
      <c r="B74" s="85">
        <v>3.0</v>
      </c>
      <c r="C74" s="87">
        <v>8.0</v>
      </c>
      <c r="D74" s="86" t="s">
        <v>68</v>
      </c>
      <c r="E74" s="62">
        <v>12737.0</v>
      </c>
      <c r="F74" s="62">
        <v>3131.0</v>
      </c>
      <c r="G74" s="62">
        <v>1355.0</v>
      </c>
      <c r="H74" s="63">
        <f t="shared" si="3"/>
        <v>17223</v>
      </c>
      <c r="I74" s="63">
        <f t="shared" si="4"/>
        <v>0.7395343436</v>
      </c>
      <c r="J74" s="63">
        <f t="shared" si="5"/>
        <v>0.18179179</v>
      </c>
      <c r="K74" s="63">
        <f t="shared" si="6"/>
        <v>0.07867386634</v>
      </c>
      <c r="L74" s="230">
        <f t="shared" si="7"/>
        <v>0.6053692967</v>
      </c>
      <c r="M74" s="63"/>
      <c r="N74" s="63"/>
      <c r="O74" s="63"/>
      <c r="P74" s="4"/>
      <c r="Q74" s="4"/>
      <c r="R74" s="4"/>
      <c r="S74" s="72">
        <v>39398.56017</v>
      </c>
      <c r="T74" s="63"/>
      <c r="U74" s="63"/>
      <c r="V74" s="63"/>
      <c r="W74" s="63"/>
      <c r="X74" s="63"/>
      <c r="Y74" s="63"/>
      <c r="Z74" s="63"/>
      <c r="AD74" s="63"/>
    </row>
    <row r="75">
      <c r="A75" s="85">
        <v>8.0</v>
      </c>
      <c r="B75" s="85">
        <v>3.0</v>
      </c>
      <c r="C75" s="87">
        <v>8.0</v>
      </c>
      <c r="D75" s="86" t="s">
        <v>68</v>
      </c>
      <c r="E75" s="62">
        <v>8903.0</v>
      </c>
      <c r="F75" s="62">
        <v>7258.0</v>
      </c>
      <c r="G75" s="62">
        <v>1423.0</v>
      </c>
      <c r="H75" s="63">
        <f t="shared" si="3"/>
        <v>17584</v>
      </c>
      <c r="I75" s="63">
        <f t="shared" si="4"/>
        <v>0.5063125569</v>
      </c>
      <c r="J75" s="63">
        <f t="shared" si="5"/>
        <v>0.4127616015</v>
      </c>
      <c r="K75" s="63">
        <f t="shared" si="6"/>
        <v>0.08092584167</v>
      </c>
      <c r="L75" s="230">
        <f t="shared" si="7"/>
        <v>0.1017882557</v>
      </c>
      <c r="M75" s="63"/>
      <c r="N75" s="63"/>
      <c r="O75" s="63"/>
      <c r="P75" s="4"/>
      <c r="Q75" s="4"/>
      <c r="R75" s="4"/>
      <c r="S75" s="72">
        <v>50388.41805</v>
      </c>
      <c r="T75" s="63"/>
      <c r="U75" s="63"/>
      <c r="V75" s="63"/>
      <c r="W75" s="63"/>
      <c r="X75" s="63"/>
      <c r="Y75" s="63"/>
      <c r="Z75" s="63"/>
      <c r="AD75" s="63"/>
    </row>
    <row r="76">
      <c r="A76" s="85">
        <v>9.0</v>
      </c>
      <c r="B76" s="85">
        <v>3.0</v>
      </c>
      <c r="C76" s="87">
        <v>8.0</v>
      </c>
      <c r="D76" s="86" t="s">
        <v>68</v>
      </c>
      <c r="E76" s="62">
        <v>9924.0</v>
      </c>
      <c r="F76" s="62">
        <v>6181.0</v>
      </c>
      <c r="G76" s="62">
        <v>375.0</v>
      </c>
      <c r="H76" s="63">
        <f t="shared" si="3"/>
        <v>16480</v>
      </c>
      <c r="I76" s="63">
        <f t="shared" si="4"/>
        <v>0.602184466</v>
      </c>
      <c r="J76" s="63">
        <f t="shared" si="5"/>
        <v>0.3750606796</v>
      </c>
      <c r="K76" s="63">
        <f t="shared" si="6"/>
        <v>0.02275485437</v>
      </c>
      <c r="L76" s="230">
        <f t="shared" si="7"/>
        <v>0.2324122943</v>
      </c>
      <c r="M76" s="63"/>
      <c r="N76" s="63"/>
      <c r="O76" s="63"/>
      <c r="P76" s="4"/>
      <c r="Q76" s="4"/>
      <c r="R76" s="4"/>
      <c r="S76" s="72">
        <v>20773.40134</v>
      </c>
      <c r="T76" s="63"/>
      <c r="U76" s="63"/>
      <c r="V76" s="63"/>
      <c r="W76" s="63"/>
      <c r="X76" s="63"/>
      <c r="Y76" s="63"/>
      <c r="Z76" s="63"/>
      <c r="AD76" s="63"/>
    </row>
    <row r="77">
      <c r="A77" s="85">
        <v>10.0</v>
      </c>
      <c r="B77" s="85">
        <v>3.0</v>
      </c>
      <c r="C77" s="87">
        <v>8.0</v>
      </c>
      <c r="D77" s="86" t="s">
        <v>68</v>
      </c>
      <c r="E77" s="62">
        <v>13030.0</v>
      </c>
      <c r="F77" s="62">
        <v>2987.0</v>
      </c>
      <c r="G77" s="62">
        <v>451.0</v>
      </c>
      <c r="H77" s="63">
        <f t="shared" si="3"/>
        <v>16468</v>
      </c>
      <c r="I77" s="63">
        <f t="shared" si="4"/>
        <v>0.7912314792</v>
      </c>
      <c r="J77" s="63">
        <f t="shared" si="5"/>
        <v>0.1813820743</v>
      </c>
      <c r="K77" s="63">
        <f t="shared" si="6"/>
        <v>0.02738644644</v>
      </c>
      <c r="L77" s="230">
        <f t="shared" si="7"/>
        <v>0.6270212899</v>
      </c>
      <c r="M77" s="63"/>
      <c r="N77" s="63"/>
      <c r="O77" s="63"/>
      <c r="P77" s="4"/>
      <c r="Q77" s="4"/>
      <c r="R77" s="4"/>
      <c r="S77" s="72">
        <v>23083.40546</v>
      </c>
      <c r="T77" s="63"/>
      <c r="U77" s="63"/>
      <c r="V77" s="63"/>
      <c r="W77" s="63"/>
      <c r="X77" s="63"/>
      <c r="Y77" s="63"/>
      <c r="Z77" s="63"/>
      <c r="AD77" s="63"/>
    </row>
    <row r="78">
      <c r="A78" s="85">
        <v>11.0</v>
      </c>
      <c r="B78" s="85">
        <v>3.0</v>
      </c>
      <c r="C78" s="87">
        <v>8.0</v>
      </c>
      <c r="D78" s="86" t="s">
        <v>68</v>
      </c>
      <c r="E78" s="62">
        <v>12065.0</v>
      </c>
      <c r="F78" s="62">
        <v>5169.0</v>
      </c>
      <c r="G78" s="62">
        <v>1328.0</v>
      </c>
      <c r="H78" s="63">
        <f t="shared" si="3"/>
        <v>18562</v>
      </c>
      <c r="I78" s="63">
        <f t="shared" si="4"/>
        <v>0.6499838379</v>
      </c>
      <c r="J78" s="63">
        <f t="shared" si="5"/>
        <v>0.2784721474</v>
      </c>
      <c r="K78" s="63">
        <f t="shared" si="6"/>
        <v>0.07154401465</v>
      </c>
      <c r="L78" s="230">
        <f t="shared" si="7"/>
        <v>0.4001392596</v>
      </c>
      <c r="M78" s="63"/>
      <c r="N78" s="63"/>
      <c r="O78" s="63"/>
      <c r="P78" s="4"/>
      <c r="Q78" s="4"/>
      <c r="R78" s="4"/>
      <c r="S78" s="72">
        <v>57975.49153</v>
      </c>
      <c r="T78" s="63"/>
      <c r="U78" s="63"/>
      <c r="V78" s="63"/>
      <c r="W78" s="63"/>
      <c r="X78" s="63"/>
      <c r="Y78" s="63"/>
      <c r="Z78" s="63"/>
      <c r="AD78" s="63"/>
    </row>
    <row r="79">
      <c r="A79" s="85">
        <v>12.0</v>
      </c>
      <c r="B79" s="85">
        <v>3.0</v>
      </c>
      <c r="C79" s="87">
        <v>8.0</v>
      </c>
      <c r="D79" s="86" t="s">
        <v>68</v>
      </c>
      <c r="E79" s="62">
        <v>15328.0</v>
      </c>
      <c r="F79" s="62">
        <v>2405.0</v>
      </c>
      <c r="G79" s="62">
        <v>912.0</v>
      </c>
      <c r="H79" s="63">
        <f t="shared" si="3"/>
        <v>18645</v>
      </c>
      <c r="I79" s="63">
        <f t="shared" si="4"/>
        <v>0.822097077</v>
      </c>
      <c r="J79" s="63">
        <f t="shared" si="5"/>
        <v>0.1289890051</v>
      </c>
      <c r="K79" s="63">
        <f t="shared" si="6"/>
        <v>0.04891391794</v>
      </c>
      <c r="L79" s="230">
        <f t="shared" si="7"/>
        <v>0.7287542999</v>
      </c>
      <c r="M79" s="63"/>
      <c r="N79" s="63"/>
      <c r="O79" s="63"/>
      <c r="P79" s="4"/>
      <c r="Q79" s="4"/>
      <c r="R79" s="4"/>
      <c r="S79" s="72">
        <v>32932.60663</v>
      </c>
      <c r="T79" s="63"/>
      <c r="U79" s="63"/>
      <c r="V79" s="63"/>
      <c r="W79" s="63"/>
      <c r="X79" s="63"/>
      <c r="Y79" s="63"/>
      <c r="Z79" s="63"/>
      <c r="AD79" s="63"/>
    </row>
    <row r="80">
      <c r="A80" s="85">
        <v>15.0</v>
      </c>
      <c r="B80" s="85">
        <v>3.0</v>
      </c>
      <c r="C80" s="87">
        <v>16.0</v>
      </c>
      <c r="D80" s="86" t="s">
        <v>68</v>
      </c>
      <c r="E80" s="62">
        <v>16339.0</v>
      </c>
      <c r="F80" s="62">
        <v>3651.0</v>
      </c>
      <c r="G80" s="62">
        <v>430.0</v>
      </c>
      <c r="H80" s="63">
        <f t="shared" si="3"/>
        <v>20420</v>
      </c>
      <c r="I80" s="63">
        <f t="shared" si="4"/>
        <v>0.8001469148</v>
      </c>
      <c r="J80" s="63">
        <f t="shared" si="5"/>
        <v>0.1787952987</v>
      </c>
      <c r="K80" s="63">
        <f t="shared" si="6"/>
        <v>0.02105778648</v>
      </c>
      <c r="L80" s="230">
        <f t="shared" si="7"/>
        <v>0.6347173587</v>
      </c>
      <c r="M80" s="63"/>
      <c r="N80" s="63"/>
      <c r="O80" s="63"/>
      <c r="P80" s="4"/>
      <c r="Q80" s="4"/>
      <c r="R80" s="4"/>
      <c r="S80" s="72">
        <v>16197.79562</v>
      </c>
      <c r="T80" s="63"/>
      <c r="U80" s="63"/>
      <c r="V80" s="63"/>
      <c r="W80" s="63"/>
      <c r="X80" s="63"/>
      <c r="Y80" s="63"/>
      <c r="Z80" s="63"/>
      <c r="AD80" s="63"/>
    </row>
    <row r="81">
      <c r="A81" s="85">
        <v>16.0</v>
      </c>
      <c r="B81" s="85">
        <v>3.0</v>
      </c>
      <c r="C81" s="87">
        <v>16.0</v>
      </c>
      <c r="D81" s="86" t="s">
        <v>68</v>
      </c>
      <c r="E81" s="62">
        <v>18383.0</v>
      </c>
      <c r="F81" s="62">
        <v>1207.0</v>
      </c>
      <c r="G81" s="62">
        <v>940.0</v>
      </c>
      <c r="H81" s="63">
        <f t="shared" si="3"/>
        <v>20530</v>
      </c>
      <c r="I81" s="63">
        <f t="shared" si="4"/>
        <v>0.8954213346</v>
      </c>
      <c r="J81" s="63">
        <f t="shared" si="5"/>
        <v>0.05879201169</v>
      </c>
      <c r="K81" s="63">
        <f t="shared" si="6"/>
        <v>0.04578665368</v>
      </c>
      <c r="L81" s="230">
        <f t="shared" si="7"/>
        <v>0.8767738642</v>
      </c>
      <c r="M81" s="63"/>
      <c r="N81" s="63"/>
      <c r="O81" s="63"/>
      <c r="P81" s="4"/>
      <c r="Q81" s="4"/>
      <c r="R81" s="4"/>
      <c r="S81" s="72">
        <v>29033.25078</v>
      </c>
      <c r="T81" s="63"/>
      <c r="U81" s="63"/>
      <c r="V81" s="63"/>
      <c r="W81" s="63"/>
      <c r="X81" s="63"/>
      <c r="Y81" s="63"/>
      <c r="Z81" s="63"/>
      <c r="AD81" s="63"/>
    </row>
    <row r="82">
      <c r="A82" s="85">
        <v>17.0</v>
      </c>
      <c r="B82" s="85">
        <v>3.0</v>
      </c>
      <c r="C82" s="85">
        <v>21.0</v>
      </c>
      <c r="D82" s="86" t="s">
        <v>68</v>
      </c>
      <c r="E82" s="62">
        <v>7640.0</v>
      </c>
      <c r="F82" s="62">
        <v>9578.0</v>
      </c>
      <c r="G82" s="62">
        <v>590.0</v>
      </c>
      <c r="H82" s="63">
        <f t="shared" si="3"/>
        <v>17808</v>
      </c>
      <c r="I82" s="63">
        <f t="shared" si="4"/>
        <v>0.4290206649</v>
      </c>
      <c r="J82" s="63">
        <f t="shared" si="5"/>
        <v>0.5378481581</v>
      </c>
      <c r="K82" s="63">
        <f t="shared" si="6"/>
        <v>0.033131177</v>
      </c>
      <c r="L82" s="230">
        <f t="shared" si="7"/>
        <v>-0.1125566268</v>
      </c>
      <c r="M82" s="63"/>
      <c r="N82" s="63"/>
      <c r="O82" s="63"/>
      <c r="P82" s="4"/>
      <c r="Q82" s="4"/>
      <c r="R82" s="4"/>
      <c r="S82" s="72">
        <v>21296.03548</v>
      </c>
      <c r="T82" s="63"/>
      <c r="U82" s="63"/>
      <c r="V82" s="63"/>
      <c r="W82" s="63"/>
      <c r="X82" s="63"/>
      <c r="Y82" s="63"/>
      <c r="Z82" s="63"/>
      <c r="AD82" s="63"/>
    </row>
    <row r="83">
      <c r="A83" s="85">
        <v>18.0</v>
      </c>
      <c r="B83" s="85">
        <v>3.0</v>
      </c>
      <c r="C83" s="85">
        <v>21.0</v>
      </c>
      <c r="D83" s="86" t="s">
        <v>68</v>
      </c>
      <c r="E83" s="62">
        <v>14709.0</v>
      </c>
      <c r="F83" s="62">
        <v>1916.0</v>
      </c>
      <c r="G83" s="62">
        <v>1217.0</v>
      </c>
      <c r="H83" s="63">
        <f t="shared" si="3"/>
        <v>17842</v>
      </c>
      <c r="I83" s="63">
        <f t="shared" si="4"/>
        <v>0.8244030938</v>
      </c>
      <c r="J83" s="63">
        <f t="shared" si="5"/>
        <v>0.1073870642</v>
      </c>
      <c r="K83" s="63">
        <f t="shared" si="6"/>
        <v>0.06820984195</v>
      </c>
      <c r="L83" s="230">
        <f t="shared" si="7"/>
        <v>0.7695037594</v>
      </c>
      <c r="M83" s="63"/>
      <c r="N83" s="63"/>
      <c r="O83" s="63"/>
      <c r="P83" s="4"/>
      <c r="Q83" s="4"/>
      <c r="R83" s="4"/>
      <c r="S83" s="72">
        <v>18934.27256</v>
      </c>
      <c r="T83" s="63"/>
      <c r="U83" s="63"/>
      <c r="V83" s="63"/>
      <c r="W83" s="63"/>
      <c r="X83" s="63"/>
      <c r="Y83" s="63"/>
      <c r="Z83" s="63"/>
      <c r="AD83" s="63"/>
    </row>
    <row r="84">
      <c r="A84" s="85">
        <v>19.0</v>
      </c>
      <c r="B84" s="85">
        <v>3.0</v>
      </c>
      <c r="C84" s="85">
        <v>21.0</v>
      </c>
      <c r="D84" s="86" t="s">
        <v>68</v>
      </c>
      <c r="E84" s="62">
        <v>8943.0</v>
      </c>
      <c r="F84" s="62">
        <v>715.0</v>
      </c>
      <c r="G84" s="62">
        <v>7823.0</v>
      </c>
      <c r="H84" s="63">
        <f t="shared" si="3"/>
        <v>17481</v>
      </c>
      <c r="I84" s="63">
        <f t="shared" si="4"/>
        <v>0.5115840055</v>
      </c>
      <c r="J84" s="63">
        <f t="shared" si="5"/>
        <v>0.04090155025</v>
      </c>
      <c r="K84" s="63">
        <f t="shared" si="6"/>
        <v>0.4475144443</v>
      </c>
      <c r="L84" s="230">
        <f t="shared" si="7"/>
        <v>0.8519362187</v>
      </c>
      <c r="M84" s="63"/>
      <c r="N84" s="63"/>
      <c r="O84" s="63"/>
      <c r="P84" s="4"/>
      <c r="Q84" s="4"/>
      <c r="R84" s="4"/>
      <c r="S84" s="72">
        <v>30069.63607</v>
      </c>
      <c r="T84" s="63"/>
      <c r="U84" s="63"/>
      <c r="V84" s="63"/>
      <c r="W84" s="63"/>
      <c r="X84" s="63"/>
      <c r="Y84" s="63"/>
      <c r="Z84" s="63"/>
      <c r="AD84" s="63"/>
    </row>
    <row r="85">
      <c r="A85" s="85">
        <v>21.0</v>
      </c>
      <c r="B85" s="85">
        <v>3.0</v>
      </c>
      <c r="C85" s="85">
        <v>23.0</v>
      </c>
      <c r="D85" s="86" t="s">
        <v>68</v>
      </c>
      <c r="E85" s="62">
        <v>11599.0</v>
      </c>
      <c r="F85" s="62">
        <v>4486.0</v>
      </c>
      <c r="G85" s="62">
        <v>889.0</v>
      </c>
      <c r="H85" s="63">
        <f t="shared" si="3"/>
        <v>16974</v>
      </c>
      <c r="I85" s="63">
        <f t="shared" si="4"/>
        <v>0.6833392247</v>
      </c>
      <c r="J85" s="63">
        <f t="shared" si="5"/>
        <v>0.2642865559</v>
      </c>
      <c r="K85" s="63">
        <f t="shared" si="6"/>
        <v>0.05237421939</v>
      </c>
      <c r="L85" s="230">
        <f t="shared" si="7"/>
        <v>0.4422132422</v>
      </c>
      <c r="M85" s="63"/>
      <c r="N85" s="63"/>
      <c r="O85" s="63"/>
      <c r="P85" s="4"/>
      <c r="Q85" s="4"/>
      <c r="R85" s="4"/>
      <c r="S85" s="72">
        <v>17082.60869</v>
      </c>
      <c r="T85" s="63"/>
      <c r="U85" s="63"/>
      <c r="V85" s="63"/>
      <c r="W85" s="63"/>
      <c r="X85" s="63"/>
      <c r="Y85" s="63"/>
      <c r="Z85" s="63"/>
      <c r="AD85" s="63"/>
    </row>
    <row r="86">
      <c r="A86" s="85">
        <v>22.0</v>
      </c>
      <c r="B86" s="85">
        <v>3.0</v>
      </c>
      <c r="C86" s="85">
        <v>23.0</v>
      </c>
      <c r="D86" s="86" t="s">
        <v>68</v>
      </c>
      <c r="E86" s="62">
        <v>11306.0</v>
      </c>
      <c r="F86" s="62">
        <v>4962.0</v>
      </c>
      <c r="G86" s="62">
        <v>833.0</v>
      </c>
      <c r="H86" s="63">
        <f t="shared" si="3"/>
        <v>17101</v>
      </c>
      <c r="I86" s="63">
        <f t="shared" si="4"/>
        <v>0.661130928</v>
      </c>
      <c r="J86" s="63">
        <f t="shared" si="5"/>
        <v>0.2901584703</v>
      </c>
      <c r="K86" s="63">
        <f t="shared" si="6"/>
        <v>0.04871060172</v>
      </c>
      <c r="L86" s="230">
        <f t="shared" si="7"/>
        <v>0.3899680354</v>
      </c>
      <c r="M86" s="63"/>
      <c r="N86" s="63"/>
      <c r="O86" s="63"/>
      <c r="P86" s="4"/>
      <c r="Q86" s="4"/>
      <c r="R86" s="4"/>
      <c r="S86" s="72">
        <v>24893.58628</v>
      </c>
      <c r="T86" s="71"/>
      <c r="U86" s="71"/>
      <c r="V86" s="71"/>
      <c r="W86" s="63"/>
      <c r="X86" s="63"/>
      <c r="Y86" s="63"/>
      <c r="Z86" s="63"/>
      <c r="AD86" s="63"/>
    </row>
    <row r="87">
      <c r="A87" s="85">
        <v>23.0</v>
      </c>
      <c r="B87" s="85">
        <v>3.0</v>
      </c>
      <c r="C87" s="85">
        <v>23.0</v>
      </c>
      <c r="D87" s="86" t="s">
        <v>68</v>
      </c>
      <c r="E87" s="62">
        <v>7794.0</v>
      </c>
      <c r="F87" s="62">
        <v>8114.0</v>
      </c>
      <c r="G87" s="62">
        <v>1050.0</v>
      </c>
      <c r="H87" s="63">
        <f t="shared" si="3"/>
        <v>16958</v>
      </c>
      <c r="I87" s="63">
        <f t="shared" si="4"/>
        <v>0.4596060856</v>
      </c>
      <c r="J87" s="63">
        <f t="shared" si="5"/>
        <v>0.4784762354</v>
      </c>
      <c r="K87" s="63">
        <f t="shared" si="6"/>
        <v>0.06191767897</v>
      </c>
      <c r="L87" s="230">
        <f t="shared" si="7"/>
        <v>-0.02011566507</v>
      </c>
      <c r="M87" s="63"/>
      <c r="N87" s="63"/>
      <c r="O87" s="63"/>
      <c r="P87" s="4"/>
      <c r="Q87" s="4"/>
      <c r="R87" s="4"/>
      <c r="S87" s="72">
        <v>27106.90524</v>
      </c>
      <c r="T87" s="63"/>
      <c r="U87" s="63"/>
      <c r="V87" s="63"/>
      <c r="W87" s="63"/>
      <c r="X87" s="63"/>
      <c r="Y87" s="63"/>
      <c r="Z87" s="63"/>
      <c r="AD87" s="63"/>
    </row>
    <row r="88">
      <c r="A88" s="85">
        <v>24.0</v>
      </c>
      <c r="B88" s="85">
        <v>3.0</v>
      </c>
      <c r="C88" s="85">
        <v>23.0</v>
      </c>
      <c r="D88" s="86" t="s">
        <v>68</v>
      </c>
      <c r="E88" s="62">
        <v>17077.0</v>
      </c>
      <c r="F88" s="62">
        <v>453.0</v>
      </c>
      <c r="G88" s="62">
        <v>250.0</v>
      </c>
      <c r="H88" s="63">
        <f t="shared" si="3"/>
        <v>17780</v>
      </c>
      <c r="I88" s="63">
        <f t="shared" si="4"/>
        <v>0.9604611924</v>
      </c>
      <c r="J88" s="63">
        <f t="shared" si="5"/>
        <v>0.02547806524</v>
      </c>
      <c r="K88" s="63">
        <f t="shared" si="6"/>
        <v>0.01406074241</v>
      </c>
      <c r="L88" s="230">
        <f t="shared" si="7"/>
        <v>0.9483171706</v>
      </c>
      <c r="M88" s="63"/>
      <c r="N88" s="63"/>
      <c r="O88" s="63"/>
      <c r="P88" s="4"/>
      <c r="Q88" s="4"/>
      <c r="R88" s="4"/>
      <c r="S88" s="72">
        <v>40253.08609</v>
      </c>
      <c r="T88" s="63"/>
      <c r="U88" s="63"/>
      <c r="V88" s="63"/>
      <c r="W88" s="63"/>
      <c r="X88" s="63"/>
      <c r="Y88" s="63"/>
      <c r="Z88" s="63"/>
      <c r="AD88" s="63"/>
    </row>
    <row r="89">
      <c r="A89" s="85">
        <v>25.0</v>
      </c>
      <c r="B89" s="85">
        <v>3.0</v>
      </c>
      <c r="C89" s="85">
        <v>23.0</v>
      </c>
      <c r="D89" s="86" t="s">
        <v>68</v>
      </c>
      <c r="E89" s="62">
        <v>16941.0</v>
      </c>
      <c r="F89" s="62">
        <v>1519.0</v>
      </c>
      <c r="G89" s="62">
        <v>107.0</v>
      </c>
      <c r="H89" s="63">
        <f t="shared" si="3"/>
        <v>18567</v>
      </c>
      <c r="I89" s="63">
        <f t="shared" si="4"/>
        <v>0.9124252706</v>
      </c>
      <c r="J89" s="63">
        <f t="shared" si="5"/>
        <v>0.08181181666</v>
      </c>
      <c r="K89" s="63">
        <f t="shared" si="6"/>
        <v>0.005762912695</v>
      </c>
      <c r="L89" s="230">
        <f t="shared" si="7"/>
        <v>0.8354279523</v>
      </c>
      <c r="M89" s="63"/>
      <c r="N89" s="63"/>
      <c r="O89" s="63"/>
      <c r="P89" s="4"/>
      <c r="Q89" s="4"/>
      <c r="R89" s="4"/>
      <c r="S89" s="72">
        <v>53617.17569</v>
      </c>
      <c r="T89" s="63"/>
      <c r="U89" s="63"/>
      <c r="V89" s="63"/>
      <c r="W89" s="63"/>
      <c r="X89" s="63"/>
      <c r="Y89" s="63"/>
      <c r="Z89" s="63"/>
      <c r="AD89" s="63"/>
    </row>
    <row r="90">
      <c r="A90" s="85">
        <v>26.0</v>
      </c>
      <c r="B90" s="85">
        <v>3.0</v>
      </c>
      <c r="C90" s="85">
        <v>23.0</v>
      </c>
      <c r="D90" s="86" t="s">
        <v>68</v>
      </c>
      <c r="E90" s="62">
        <v>7766.0</v>
      </c>
      <c r="F90" s="62">
        <v>9404.0</v>
      </c>
      <c r="G90" s="62">
        <v>1191.0</v>
      </c>
      <c r="H90" s="63">
        <f t="shared" si="3"/>
        <v>18361</v>
      </c>
      <c r="I90" s="63">
        <f t="shared" si="4"/>
        <v>0.4229617123</v>
      </c>
      <c r="J90" s="63">
        <f t="shared" si="5"/>
        <v>0.5121725396</v>
      </c>
      <c r="K90" s="63">
        <f t="shared" si="6"/>
        <v>0.06486574805</v>
      </c>
      <c r="L90" s="230">
        <f t="shared" si="7"/>
        <v>-0.09539895166</v>
      </c>
      <c r="M90" s="63"/>
      <c r="N90" s="63"/>
      <c r="O90" s="63"/>
      <c r="P90" s="4"/>
      <c r="Q90" s="4"/>
      <c r="R90" s="4"/>
      <c r="S90" s="72">
        <v>43562.48544</v>
      </c>
      <c r="T90" s="63"/>
      <c r="U90" s="63"/>
      <c r="V90" s="63"/>
      <c r="W90" s="63"/>
      <c r="X90" s="63"/>
      <c r="Y90" s="63"/>
      <c r="Z90" s="63"/>
      <c r="AD90" s="63"/>
    </row>
    <row r="91">
      <c r="A91" s="85">
        <v>28.0</v>
      </c>
      <c r="B91" s="85">
        <v>3.0</v>
      </c>
      <c r="C91" s="85">
        <v>30.0</v>
      </c>
      <c r="D91" s="86" t="s">
        <v>68</v>
      </c>
      <c r="E91" s="62">
        <v>15072.0</v>
      </c>
      <c r="F91" s="62">
        <v>2408.0</v>
      </c>
      <c r="G91" s="62">
        <v>201.0</v>
      </c>
      <c r="H91" s="63">
        <f t="shared" si="3"/>
        <v>17681</v>
      </c>
      <c r="I91" s="63">
        <f t="shared" si="4"/>
        <v>0.8524404728</v>
      </c>
      <c r="J91" s="63">
        <f t="shared" si="5"/>
        <v>0.1361913919</v>
      </c>
      <c r="K91" s="63">
        <f t="shared" si="6"/>
        <v>0.01136813529</v>
      </c>
      <c r="L91" s="230">
        <f t="shared" si="7"/>
        <v>0.7244851259</v>
      </c>
      <c r="M91" s="63"/>
      <c r="N91" s="63"/>
      <c r="O91" s="63"/>
      <c r="P91" s="4"/>
      <c r="Q91" s="4"/>
      <c r="R91" s="4"/>
      <c r="S91" s="72">
        <v>56361.00745</v>
      </c>
      <c r="T91" s="63"/>
      <c r="U91" s="63"/>
      <c r="V91" s="63"/>
      <c r="W91" s="63"/>
      <c r="X91" s="63"/>
      <c r="Y91" s="63"/>
      <c r="Z91" s="63"/>
      <c r="AD91" s="63"/>
    </row>
    <row r="92">
      <c r="A92" s="85">
        <v>29.0</v>
      </c>
      <c r="B92" s="85">
        <v>3.0</v>
      </c>
      <c r="C92" s="85">
        <v>30.0</v>
      </c>
      <c r="D92" s="86" t="s">
        <v>68</v>
      </c>
      <c r="E92" s="62">
        <v>5414.0</v>
      </c>
      <c r="F92" s="62">
        <v>11924.0</v>
      </c>
      <c r="G92" s="62">
        <v>618.0</v>
      </c>
      <c r="H92" s="63">
        <f t="shared" si="3"/>
        <v>17956</v>
      </c>
      <c r="I92" s="63">
        <f t="shared" si="4"/>
        <v>0.301514814</v>
      </c>
      <c r="J92" s="63">
        <f t="shared" si="5"/>
        <v>0.6640677211</v>
      </c>
      <c r="K92" s="63">
        <f t="shared" si="6"/>
        <v>0.03441746491</v>
      </c>
      <c r="L92" s="230">
        <f t="shared" si="7"/>
        <v>-0.3754758334</v>
      </c>
      <c r="M92" s="63"/>
      <c r="N92" s="63"/>
      <c r="O92" s="63"/>
      <c r="P92" s="4"/>
      <c r="Q92" s="4"/>
      <c r="R92" s="4"/>
      <c r="S92" s="72">
        <v>48303.28144</v>
      </c>
      <c r="T92" s="63"/>
      <c r="U92" s="63"/>
      <c r="V92" s="63"/>
      <c r="W92" s="63"/>
      <c r="X92" s="63"/>
      <c r="Y92" s="63"/>
      <c r="Z92" s="63"/>
      <c r="AD92" s="63"/>
    </row>
    <row r="93">
      <c r="A93" s="85">
        <v>30.0</v>
      </c>
      <c r="B93" s="85">
        <v>3.0</v>
      </c>
      <c r="C93" s="85">
        <v>30.0</v>
      </c>
      <c r="D93" s="86" t="s">
        <v>68</v>
      </c>
      <c r="E93" s="62">
        <v>12860.0</v>
      </c>
      <c r="F93" s="62">
        <v>4250.0</v>
      </c>
      <c r="G93" s="62">
        <v>548.0</v>
      </c>
      <c r="H93" s="63">
        <f t="shared" si="3"/>
        <v>17658</v>
      </c>
      <c r="I93" s="63">
        <f t="shared" si="4"/>
        <v>0.7282817986</v>
      </c>
      <c r="J93" s="63">
        <f t="shared" si="5"/>
        <v>0.2406841092</v>
      </c>
      <c r="K93" s="63">
        <f t="shared" si="6"/>
        <v>0.0310340922</v>
      </c>
      <c r="L93" s="230">
        <f t="shared" si="7"/>
        <v>0.5032144944</v>
      </c>
      <c r="M93" s="63"/>
      <c r="N93" s="63"/>
      <c r="O93" s="63"/>
      <c r="P93" s="4"/>
      <c r="Q93" s="4"/>
      <c r="R93" s="4"/>
      <c r="S93" s="72">
        <v>31801.18702</v>
      </c>
      <c r="T93" s="63"/>
      <c r="U93" s="63"/>
      <c r="V93" s="63"/>
      <c r="W93" s="63"/>
      <c r="X93" s="63"/>
      <c r="Y93" s="63"/>
      <c r="Z93" s="63"/>
      <c r="AD93" s="63"/>
    </row>
    <row r="94">
      <c r="A94" s="85">
        <v>31.0</v>
      </c>
      <c r="B94" s="85">
        <v>3.0</v>
      </c>
      <c r="C94" s="85">
        <v>30.0</v>
      </c>
      <c r="D94" s="86" t="s">
        <v>68</v>
      </c>
      <c r="E94" s="62">
        <v>13052.0</v>
      </c>
      <c r="F94" s="62">
        <v>3832.0</v>
      </c>
      <c r="G94" s="62">
        <v>611.0</v>
      </c>
      <c r="H94" s="63">
        <f t="shared" si="3"/>
        <v>17495</v>
      </c>
      <c r="I94" s="63">
        <f t="shared" si="4"/>
        <v>0.7460417262</v>
      </c>
      <c r="J94" s="63">
        <f t="shared" si="5"/>
        <v>0.2190340097</v>
      </c>
      <c r="K94" s="63">
        <f t="shared" si="6"/>
        <v>0.03492426408</v>
      </c>
      <c r="L94" s="230">
        <f t="shared" si="7"/>
        <v>0.5460791282</v>
      </c>
      <c r="M94" s="63"/>
      <c r="N94" s="63"/>
      <c r="O94" s="63"/>
      <c r="P94" s="4"/>
      <c r="Q94" s="4"/>
      <c r="R94" s="4"/>
      <c r="S94" s="72">
        <v>48766.83959</v>
      </c>
      <c r="T94" s="63"/>
      <c r="U94" s="63"/>
      <c r="V94" s="63"/>
      <c r="W94" s="63"/>
      <c r="X94" s="63"/>
      <c r="Y94" s="63"/>
      <c r="Z94" s="63"/>
      <c r="AD94" s="63"/>
    </row>
    <row r="95">
      <c r="A95" s="85">
        <v>32.0</v>
      </c>
      <c r="B95" s="85">
        <v>3.0</v>
      </c>
      <c r="C95" s="85">
        <v>30.0</v>
      </c>
      <c r="D95" s="86" t="s">
        <v>68</v>
      </c>
      <c r="E95" s="62">
        <v>2939.0</v>
      </c>
      <c r="F95" s="62">
        <v>13724.0</v>
      </c>
      <c r="G95" s="62">
        <v>1413.0</v>
      </c>
      <c r="H95" s="63">
        <f t="shared" si="3"/>
        <v>18076</v>
      </c>
      <c r="I95" s="63">
        <f t="shared" si="4"/>
        <v>0.1625912813</v>
      </c>
      <c r="J95" s="63">
        <f t="shared" si="5"/>
        <v>0.7592387696</v>
      </c>
      <c r="K95" s="63">
        <f t="shared" si="6"/>
        <v>0.0781699491</v>
      </c>
      <c r="L95" s="230">
        <f t="shared" si="7"/>
        <v>-0.6472423933</v>
      </c>
      <c r="M95" s="63"/>
      <c r="N95" s="63"/>
      <c r="O95" s="63"/>
      <c r="P95" s="4"/>
      <c r="Q95" s="4"/>
      <c r="R95" s="4"/>
      <c r="S95" s="72">
        <v>26308.7839</v>
      </c>
      <c r="T95" s="63"/>
      <c r="U95" s="63"/>
      <c r="V95" s="63"/>
      <c r="W95" s="63"/>
      <c r="X95" s="63"/>
      <c r="Y95" s="63"/>
      <c r="Z95" s="63"/>
      <c r="AD95" s="63"/>
    </row>
    <row r="96">
      <c r="A96" s="85">
        <v>33.0</v>
      </c>
      <c r="B96" s="85">
        <v>3.0</v>
      </c>
      <c r="C96" s="85">
        <v>30.0</v>
      </c>
      <c r="D96" s="86" t="s">
        <v>68</v>
      </c>
      <c r="E96" s="62">
        <v>16395.0</v>
      </c>
      <c r="F96" s="62">
        <v>65.0</v>
      </c>
      <c r="G96" s="62">
        <v>113.0</v>
      </c>
      <c r="H96" s="63">
        <f t="shared" si="3"/>
        <v>16573</v>
      </c>
      <c r="I96" s="63">
        <f t="shared" si="4"/>
        <v>0.9892596392</v>
      </c>
      <c r="J96" s="63">
        <f t="shared" si="5"/>
        <v>0.003922041875</v>
      </c>
      <c r="K96" s="63">
        <f t="shared" si="6"/>
        <v>0.006818318953</v>
      </c>
      <c r="L96" s="230">
        <f t="shared" si="7"/>
        <v>0.9921020656</v>
      </c>
      <c r="M96" s="63"/>
      <c r="N96" s="63"/>
      <c r="O96" s="63"/>
      <c r="P96" s="4"/>
      <c r="Q96" s="4"/>
      <c r="R96" s="4"/>
      <c r="S96" s="72">
        <v>37955.60339</v>
      </c>
      <c r="T96" s="63"/>
      <c r="U96" s="63"/>
      <c r="V96" s="63"/>
      <c r="W96" s="63"/>
      <c r="X96" s="63"/>
      <c r="Y96" s="63"/>
      <c r="Z96" s="63"/>
      <c r="AD96" s="63"/>
    </row>
    <row r="97">
      <c r="A97" s="85">
        <v>34.0</v>
      </c>
      <c r="B97" s="85">
        <v>3.0</v>
      </c>
      <c r="C97" s="85">
        <v>30.0</v>
      </c>
      <c r="D97" s="86" t="s">
        <v>68</v>
      </c>
      <c r="E97" s="62">
        <v>7203.0</v>
      </c>
      <c r="F97" s="62">
        <v>7188.0</v>
      </c>
      <c r="G97" s="62">
        <v>1812.0</v>
      </c>
      <c r="H97" s="63">
        <f t="shared" si="3"/>
        <v>16203</v>
      </c>
      <c r="I97" s="63">
        <f t="shared" si="4"/>
        <v>0.4445473061</v>
      </c>
      <c r="J97" s="63">
        <f t="shared" si="5"/>
        <v>0.4436215516</v>
      </c>
      <c r="K97" s="63">
        <f t="shared" si="6"/>
        <v>0.1118311424</v>
      </c>
      <c r="L97" s="230">
        <f t="shared" si="7"/>
        <v>0.001042318115</v>
      </c>
      <c r="M97" s="63"/>
      <c r="N97" s="63"/>
      <c r="O97" s="63"/>
      <c r="P97" s="4"/>
      <c r="Q97" s="4"/>
      <c r="R97" s="4"/>
      <c r="S97" s="72">
        <v>29005.06882</v>
      </c>
      <c r="T97" s="63"/>
      <c r="U97" s="63"/>
      <c r="V97" s="63"/>
      <c r="W97" s="63"/>
      <c r="X97" s="63"/>
      <c r="Y97" s="63"/>
      <c r="Z97" s="63"/>
      <c r="AD97" s="63"/>
    </row>
    <row r="98">
      <c r="A98" s="85">
        <v>2.0</v>
      </c>
      <c r="B98" s="85">
        <v>4.0</v>
      </c>
      <c r="C98" s="85">
        <v>8.0</v>
      </c>
      <c r="D98" s="86" t="s">
        <v>68</v>
      </c>
      <c r="E98" s="62">
        <v>6039.0</v>
      </c>
      <c r="F98" s="62">
        <v>11208.0</v>
      </c>
      <c r="G98" s="62">
        <v>729.0</v>
      </c>
      <c r="H98" s="63">
        <f t="shared" si="3"/>
        <v>17976</v>
      </c>
      <c r="I98" s="63">
        <f t="shared" si="4"/>
        <v>0.3359479306</v>
      </c>
      <c r="J98" s="63">
        <f t="shared" si="5"/>
        <v>0.6234979973</v>
      </c>
      <c r="K98" s="63">
        <f t="shared" si="6"/>
        <v>0.0405540721</v>
      </c>
      <c r="L98" s="230">
        <f t="shared" si="7"/>
        <v>-0.2997042964</v>
      </c>
      <c r="M98" s="63"/>
      <c r="N98" s="63"/>
      <c r="O98" s="63"/>
      <c r="P98" s="4"/>
      <c r="Q98" s="4"/>
      <c r="R98" s="4"/>
      <c r="S98" s="72">
        <v>31596.60019</v>
      </c>
      <c r="T98" s="63"/>
      <c r="U98" s="63"/>
      <c r="V98" s="63"/>
      <c r="W98" s="63"/>
      <c r="X98" s="63"/>
      <c r="Y98" s="63"/>
      <c r="Z98" s="63"/>
      <c r="AD98" s="63"/>
    </row>
    <row r="99">
      <c r="A99" s="85">
        <v>3.0</v>
      </c>
      <c r="B99" s="85">
        <v>4.0</v>
      </c>
      <c r="C99" s="85">
        <v>8.0</v>
      </c>
      <c r="D99" s="86" t="s">
        <v>68</v>
      </c>
      <c r="E99" s="62">
        <v>5758.0</v>
      </c>
      <c r="F99" s="62">
        <v>10502.0</v>
      </c>
      <c r="G99" s="62">
        <v>1260.0</v>
      </c>
      <c r="H99" s="63">
        <f t="shared" si="3"/>
        <v>17520</v>
      </c>
      <c r="I99" s="63">
        <f t="shared" si="4"/>
        <v>0.328652968</v>
      </c>
      <c r="J99" s="63">
        <f t="shared" si="5"/>
        <v>0.5994292237</v>
      </c>
      <c r="K99" s="63">
        <f t="shared" si="6"/>
        <v>0.07191780822</v>
      </c>
      <c r="L99" s="230">
        <f t="shared" si="7"/>
        <v>-0.2917589176</v>
      </c>
      <c r="M99" s="63"/>
      <c r="N99" s="63"/>
      <c r="O99" s="63"/>
      <c r="P99" s="4"/>
      <c r="Q99" s="4"/>
      <c r="R99" s="4"/>
      <c r="S99" s="72">
        <v>37093.26366</v>
      </c>
      <c r="T99" s="63"/>
      <c r="U99" s="63"/>
      <c r="V99" s="63"/>
      <c r="W99" s="63"/>
      <c r="X99" s="63"/>
      <c r="Y99" s="63"/>
      <c r="Z99" s="63"/>
      <c r="AD99" s="63"/>
    </row>
    <row r="100">
      <c r="A100" s="85">
        <v>4.0</v>
      </c>
      <c r="B100" s="85">
        <v>4.0</v>
      </c>
      <c r="C100" s="85">
        <v>8.0</v>
      </c>
      <c r="D100" s="86" t="s">
        <v>68</v>
      </c>
      <c r="E100" s="62">
        <v>7049.0</v>
      </c>
      <c r="F100" s="62">
        <v>10187.0</v>
      </c>
      <c r="G100" s="62">
        <v>672.0</v>
      </c>
      <c r="H100" s="63">
        <f t="shared" si="3"/>
        <v>17908</v>
      </c>
      <c r="I100" s="63">
        <f t="shared" si="4"/>
        <v>0.3936229618</v>
      </c>
      <c r="J100" s="63">
        <f t="shared" si="5"/>
        <v>0.5688519098</v>
      </c>
      <c r="K100" s="63">
        <f t="shared" si="6"/>
        <v>0.03752512843</v>
      </c>
      <c r="L100" s="230">
        <f t="shared" si="7"/>
        <v>-0.182060803</v>
      </c>
      <c r="M100" s="63"/>
      <c r="N100" s="63"/>
      <c r="O100" s="63"/>
      <c r="P100" s="4"/>
      <c r="Q100" s="4"/>
      <c r="R100" s="4"/>
      <c r="S100" s="72">
        <v>30620.23188</v>
      </c>
      <c r="T100" s="63"/>
      <c r="U100" s="63"/>
      <c r="V100" s="63"/>
      <c r="W100" s="63"/>
      <c r="X100" s="63"/>
      <c r="Y100" s="63"/>
      <c r="Z100" s="63"/>
      <c r="AD100" s="63"/>
    </row>
    <row r="101">
      <c r="A101" s="85">
        <v>8.0</v>
      </c>
      <c r="B101" s="85">
        <v>4.0</v>
      </c>
      <c r="C101" s="85">
        <v>14.0</v>
      </c>
      <c r="D101" s="86" t="s">
        <v>68</v>
      </c>
      <c r="E101" s="62">
        <v>14610.0</v>
      </c>
      <c r="F101" s="62">
        <v>2858.0</v>
      </c>
      <c r="G101" s="62">
        <v>179.0</v>
      </c>
      <c r="H101" s="63">
        <f t="shared" si="3"/>
        <v>17647</v>
      </c>
      <c r="I101" s="63">
        <f t="shared" si="4"/>
        <v>0.8279027597</v>
      </c>
      <c r="J101" s="63">
        <f t="shared" si="5"/>
        <v>0.1619538732</v>
      </c>
      <c r="K101" s="63">
        <f t="shared" si="6"/>
        <v>0.01014336714</v>
      </c>
      <c r="L101" s="230">
        <f t="shared" si="7"/>
        <v>0.6727730708</v>
      </c>
      <c r="M101" s="63"/>
      <c r="N101" s="63"/>
      <c r="O101" s="63"/>
      <c r="P101" s="4"/>
      <c r="Q101" s="4"/>
      <c r="R101" s="4"/>
      <c r="S101" s="72">
        <v>17147.64747</v>
      </c>
      <c r="T101" s="63"/>
      <c r="U101" s="63"/>
      <c r="V101" s="63"/>
      <c r="W101" s="63"/>
      <c r="X101" s="63"/>
      <c r="Y101" s="63"/>
      <c r="Z101" s="63"/>
      <c r="AD101" s="63"/>
    </row>
    <row r="102">
      <c r="A102" s="86">
        <v>1.0</v>
      </c>
      <c r="B102" s="86">
        <v>5.0</v>
      </c>
      <c r="C102" s="86">
        <v>11.0</v>
      </c>
      <c r="D102" s="86" t="s">
        <v>68</v>
      </c>
      <c r="E102" s="62">
        <v>4981.0</v>
      </c>
      <c r="F102" s="62">
        <v>12229.0</v>
      </c>
      <c r="G102" s="62">
        <v>777.0</v>
      </c>
      <c r="H102" s="63">
        <f t="shared" si="3"/>
        <v>17987</v>
      </c>
      <c r="I102" s="63">
        <f t="shared" si="4"/>
        <v>0.2769222216</v>
      </c>
      <c r="J102" s="63">
        <f t="shared" si="5"/>
        <v>0.6798799133</v>
      </c>
      <c r="K102" s="63">
        <f t="shared" si="6"/>
        <v>0.04319786512</v>
      </c>
      <c r="L102" s="230">
        <f t="shared" si="7"/>
        <v>-0.4211504939</v>
      </c>
      <c r="M102" s="63"/>
      <c r="N102" s="63"/>
      <c r="O102" s="63"/>
      <c r="P102" s="4"/>
      <c r="Q102" s="4"/>
      <c r="R102" s="4"/>
      <c r="S102" s="88">
        <v>20367.1882</v>
      </c>
      <c r="T102" s="63"/>
      <c r="U102" s="63"/>
      <c r="V102" s="63"/>
      <c r="W102" s="63"/>
      <c r="X102" s="63"/>
      <c r="Y102" s="63"/>
      <c r="Z102" s="63"/>
      <c r="AD102" s="63"/>
    </row>
    <row r="103">
      <c r="A103" s="86">
        <v>4.0</v>
      </c>
      <c r="B103" s="86">
        <v>5.0</v>
      </c>
      <c r="C103" s="86">
        <v>17.0</v>
      </c>
      <c r="D103" s="86" t="s">
        <v>68</v>
      </c>
      <c r="E103" s="62">
        <v>2278.0</v>
      </c>
      <c r="F103" s="62">
        <v>13187.0</v>
      </c>
      <c r="G103" s="62">
        <v>2594.0</v>
      </c>
      <c r="H103" s="63">
        <f t="shared" si="3"/>
        <v>18059</v>
      </c>
      <c r="I103" s="63">
        <f t="shared" si="4"/>
        <v>0.1261420898</v>
      </c>
      <c r="J103" s="63">
        <f t="shared" si="5"/>
        <v>0.73021762</v>
      </c>
      <c r="K103" s="63">
        <f t="shared" si="6"/>
        <v>0.1436402902</v>
      </c>
      <c r="L103" s="230">
        <f t="shared" si="7"/>
        <v>-0.7053992887</v>
      </c>
      <c r="M103" s="63"/>
      <c r="N103" s="63"/>
      <c r="O103" s="63"/>
      <c r="P103" s="4"/>
      <c r="Q103" s="4"/>
      <c r="R103" s="4"/>
      <c r="S103" s="88">
        <v>27255.12111</v>
      </c>
      <c r="T103" s="63"/>
      <c r="U103" s="63"/>
      <c r="V103" s="63"/>
      <c r="W103" s="63"/>
      <c r="X103" s="63"/>
      <c r="Y103" s="63"/>
      <c r="Z103" s="63"/>
      <c r="AD103" s="63"/>
    </row>
    <row r="104">
      <c r="A104" s="86">
        <v>7.0</v>
      </c>
      <c r="B104" s="86">
        <v>5.0</v>
      </c>
      <c r="C104" s="86">
        <v>17.0</v>
      </c>
      <c r="D104" s="86" t="s">
        <v>68</v>
      </c>
      <c r="E104" s="62">
        <v>2656.0</v>
      </c>
      <c r="F104" s="62">
        <v>14414.0</v>
      </c>
      <c r="G104" s="62">
        <v>755.0</v>
      </c>
      <c r="H104" s="63">
        <f t="shared" si="3"/>
        <v>17825</v>
      </c>
      <c r="I104" s="63">
        <f t="shared" si="4"/>
        <v>0.1490042076</v>
      </c>
      <c r="J104" s="63">
        <f t="shared" si="5"/>
        <v>0.8086395512</v>
      </c>
      <c r="K104" s="63">
        <f t="shared" si="6"/>
        <v>0.04235624123</v>
      </c>
      <c r="L104" s="230">
        <f t="shared" si="7"/>
        <v>-0.6888107791</v>
      </c>
      <c r="M104" s="63"/>
      <c r="N104" s="63"/>
      <c r="O104" s="63"/>
      <c r="P104" s="4"/>
      <c r="Q104" s="4"/>
      <c r="R104" s="4"/>
      <c r="S104" s="88">
        <v>19804.69719</v>
      </c>
      <c r="T104" s="63"/>
      <c r="U104" s="63"/>
      <c r="V104" s="63"/>
      <c r="W104" s="63"/>
      <c r="X104" s="63"/>
      <c r="Y104" s="63"/>
      <c r="Z104" s="63"/>
      <c r="AD104" s="63"/>
    </row>
    <row r="105">
      <c r="A105" s="86">
        <v>8.0</v>
      </c>
      <c r="B105" s="86">
        <v>5.0</v>
      </c>
      <c r="C105" s="86">
        <v>17.0</v>
      </c>
      <c r="D105" s="86" t="s">
        <v>68</v>
      </c>
      <c r="E105" s="62">
        <v>1788.0</v>
      </c>
      <c r="F105" s="62">
        <v>15231.0</v>
      </c>
      <c r="G105" s="62">
        <v>1006.0</v>
      </c>
      <c r="H105" s="63">
        <f t="shared" si="3"/>
        <v>18025</v>
      </c>
      <c r="I105" s="63">
        <f t="shared" si="4"/>
        <v>0.09919556172</v>
      </c>
      <c r="J105" s="63">
        <f t="shared" si="5"/>
        <v>0.8449930652</v>
      </c>
      <c r="K105" s="63">
        <f t="shared" si="6"/>
        <v>0.05581137309</v>
      </c>
      <c r="L105" s="230">
        <f t="shared" si="7"/>
        <v>-0.7898818967</v>
      </c>
      <c r="M105" s="63"/>
      <c r="N105" s="63"/>
      <c r="O105" s="63"/>
      <c r="P105" s="4"/>
      <c r="Q105" s="4"/>
      <c r="R105" s="4"/>
      <c r="S105" s="88">
        <v>21274.71134</v>
      </c>
      <c r="T105" s="63"/>
      <c r="U105" s="63"/>
      <c r="V105" s="63"/>
      <c r="W105" s="63"/>
      <c r="X105" s="63"/>
      <c r="Y105" s="63"/>
      <c r="Z105" s="63"/>
      <c r="AD105" s="63"/>
    </row>
    <row r="106">
      <c r="A106" s="86">
        <v>9.0</v>
      </c>
      <c r="B106" s="86">
        <v>5.0</v>
      </c>
      <c r="C106" s="86">
        <v>19.0</v>
      </c>
      <c r="D106" s="86" t="s">
        <v>68</v>
      </c>
      <c r="E106" s="62">
        <v>1677.0</v>
      </c>
      <c r="F106" s="62">
        <v>14363.0</v>
      </c>
      <c r="G106" s="62">
        <v>2051.0</v>
      </c>
      <c r="H106" s="63">
        <f t="shared" si="3"/>
        <v>18091</v>
      </c>
      <c r="I106" s="63">
        <f t="shared" si="4"/>
        <v>0.09269802664</v>
      </c>
      <c r="J106" s="63">
        <f t="shared" si="5"/>
        <v>0.7939306838</v>
      </c>
      <c r="K106" s="63">
        <f t="shared" si="6"/>
        <v>0.1133712896</v>
      </c>
      <c r="L106" s="230">
        <f t="shared" si="7"/>
        <v>-0.7908977556</v>
      </c>
      <c r="M106" s="63"/>
      <c r="N106" s="63"/>
      <c r="O106" s="63"/>
      <c r="P106" s="4"/>
      <c r="Q106" s="4"/>
      <c r="R106" s="4"/>
      <c r="S106" s="88">
        <v>18509.55814</v>
      </c>
      <c r="T106" s="63"/>
      <c r="U106" s="63"/>
      <c r="V106" s="63"/>
      <c r="W106" s="63"/>
      <c r="X106" s="63"/>
      <c r="Y106" s="63"/>
      <c r="Z106" s="63"/>
      <c r="AD106" s="63"/>
    </row>
    <row r="107">
      <c r="A107" s="86">
        <v>14.0</v>
      </c>
      <c r="B107" s="86">
        <v>5.0</v>
      </c>
      <c r="C107" s="86">
        <v>19.0</v>
      </c>
      <c r="D107" s="86" t="s">
        <v>68</v>
      </c>
      <c r="E107" s="62">
        <v>16042.0</v>
      </c>
      <c r="F107" s="62">
        <v>1615.0</v>
      </c>
      <c r="G107" s="62">
        <v>554.0</v>
      </c>
      <c r="H107" s="63">
        <f t="shared" si="3"/>
        <v>18211</v>
      </c>
      <c r="I107" s="63">
        <f t="shared" si="4"/>
        <v>0.8808961617</v>
      </c>
      <c r="J107" s="63">
        <f t="shared" si="5"/>
        <v>0.08868266432</v>
      </c>
      <c r="K107" s="63">
        <f t="shared" si="6"/>
        <v>0.03042117402</v>
      </c>
      <c r="L107" s="230">
        <f t="shared" si="7"/>
        <v>0.8170697174</v>
      </c>
      <c r="M107" s="63"/>
      <c r="N107" s="63"/>
      <c r="O107" s="63"/>
      <c r="P107" s="4"/>
      <c r="Q107" s="4"/>
      <c r="R107" s="4"/>
      <c r="S107" s="88">
        <v>7411.422691</v>
      </c>
      <c r="T107" s="63"/>
      <c r="U107" s="63"/>
      <c r="V107" s="63"/>
      <c r="W107" s="63"/>
      <c r="X107" s="63"/>
      <c r="Y107" s="63"/>
      <c r="Z107" s="63"/>
      <c r="AD107" s="63"/>
    </row>
    <row r="108">
      <c r="A108" s="86">
        <v>15.0</v>
      </c>
      <c r="B108" s="86">
        <v>5.0</v>
      </c>
      <c r="C108" s="86">
        <v>19.0</v>
      </c>
      <c r="D108" s="86" t="s">
        <v>68</v>
      </c>
      <c r="E108" s="62">
        <v>14601.0</v>
      </c>
      <c r="F108" s="62">
        <v>2536.0</v>
      </c>
      <c r="G108" s="62">
        <v>1069.0</v>
      </c>
      <c r="H108" s="63">
        <f t="shared" si="3"/>
        <v>18206</v>
      </c>
      <c r="I108" s="63">
        <f t="shared" si="4"/>
        <v>0.8019883555</v>
      </c>
      <c r="J108" s="63">
        <f t="shared" si="5"/>
        <v>0.139294738</v>
      </c>
      <c r="K108" s="63">
        <f t="shared" si="6"/>
        <v>0.05871690651</v>
      </c>
      <c r="L108" s="230">
        <f t="shared" si="7"/>
        <v>0.704032211</v>
      </c>
      <c r="M108" s="63"/>
      <c r="N108" s="63"/>
      <c r="O108" s="63"/>
      <c r="P108" s="4"/>
      <c r="Q108" s="4"/>
      <c r="R108" s="4"/>
      <c r="S108" s="88">
        <v>16858.00891</v>
      </c>
      <c r="T108" s="63"/>
      <c r="U108" s="63"/>
      <c r="V108" s="63"/>
      <c r="W108" s="63"/>
      <c r="X108" s="63"/>
      <c r="Y108" s="63"/>
      <c r="Z108" s="63"/>
      <c r="AD108" s="63"/>
    </row>
    <row r="109">
      <c r="A109" s="86">
        <v>16.0</v>
      </c>
      <c r="B109" s="86">
        <v>5.0</v>
      </c>
      <c r="C109" s="86">
        <v>19.0</v>
      </c>
      <c r="D109" s="86" t="s">
        <v>68</v>
      </c>
      <c r="E109" s="62">
        <v>10669.0</v>
      </c>
      <c r="F109" s="62">
        <v>6516.0</v>
      </c>
      <c r="G109" s="62">
        <v>687.0</v>
      </c>
      <c r="H109" s="63">
        <f t="shared" si="3"/>
        <v>17872</v>
      </c>
      <c r="I109" s="63">
        <f t="shared" si="4"/>
        <v>0.5969673232</v>
      </c>
      <c r="J109" s="63">
        <f t="shared" si="5"/>
        <v>0.3645926589</v>
      </c>
      <c r="K109" s="63">
        <f t="shared" si="6"/>
        <v>0.03844001791</v>
      </c>
      <c r="L109" s="230">
        <f t="shared" si="7"/>
        <v>0.2416642421</v>
      </c>
      <c r="M109" s="63"/>
      <c r="N109" s="63"/>
      <c r="O109" s="63"/>
      <c r="P109" s="4"/>
      <c r="Q109" s="4"/>
      <c r="R109" s="4"/>
      <c r="S109" s="89">
        <v>33264.5989</v>
      </c>
      <c r="T109" s="63"/>
      <c r="U109" s="63"/>
      <c r="V109" s="63"/>
      <c r="W109" s="63"/>
      <c r="X109" s="63"/>
      <c r="Y109" s="63"/>
      <c r="Z109" s="63"/>
      <c r="AD109" s="63"/>
    </row>
    <row r="110">
      <c r="A110" s="86">
        <v>17.0</v>
      </c>
      <c r="B110" s="86">
        <v>5.0</v>
      </c>
      <c r="C110" s="86">
        <v>19.0</v>
      </c>
      <c r="D110" s="86" t="s">
        <v>68</v>
      </c>
      <c r="E110" s="62">
        <v>7425.0</v>
      </c>
      <c r="F110" s="62">
        <v>8376.0</v>
      </c>
      <c r="G110" s="62">
        <v>1273.0</v>
      </c>
      <c r="H110" s="63">
        <f t="shared" si="3"/>
        <v>17074</v>
      </c>
      <c r="I110" s="63">
        <f t="shared" si="4"/>
        <v>0.4348717348</v>
      </c>
      <c r="J110" s="63">
        <f t="shared" si="5"/>
        <v>0.490570458</v>
      </c>
      <c r="K110" s="63">
        <f t="shared" si="6"/>
        <v>0.07455780719</v>
      </c>
      <c r="L110" s="230">
        <f t="shared" si="7"/>
        <v>-0.06018606417</v>
      </c>
      <c r="M110" s="63"/>
      <c r="N110" s="63"/>
      <c r="O110" s="63"/>
      <c r="P110" s="4"/>
      <c r="Q110" s="4"/>
      <c r="R110" s="4"/>
      <c r="S110" s="89">
        <v>48676.1838</v>
      </c>
      <c r="T110" s="63"/>
      <c r="U110" s="63"/>
      <c r="V110" s="63"/>
      <c r="W110" s="63"/>
      <c r="X110" s="63"/>
      <c r="Y110" s="63"/>
      <c r="Z110" s="63"/>
      <c r="AD110" s="63"/>
    </row>
    <row r="111">
      <c r="A111" s="86">
        <v>20.0</v>
      </c>
      <c r="B111" s="86">
        <v>5.0</v>
      </c>
      <c r="C111" s="86">
        <v>19.0</v>
      </c>
      <c r="D111" s="86" t="s">
        <v>68</v>
      </c>
      <c r="E111" s="62">
        <v>14736.0</v>
      </c>
      <c r="F111" s="62">
        <v>2375.0</v>
      </c>
      <c r="G111" s="62">
        <v>582.0</v>
      </c>
      <c r="H111" s="63">
        <f t="shared" si="3"/>
        <v>17693</v>
      </c>
      <c r="I111" s="63">
        <f t="shared" si="4"/>
        <v>0.8328717572</v>
      </c>
      <c r="J111" s="63">
        <f t="shared" si="5"/>
        <v>0.1342338778</v>
      </c>
      <c r="K111" s="63">
        <f t="shared" si="6"/>
        <v>0.032894365</v>
      </c>
      <c r="L111" s="230">
        <f t="shared" si="7"/>
        <v>0.7224007948</v>
      </c>
      <c r="M111" s="63"/>
      <c r="N111" s="63"/>
      <c r="O111" s="63"/>
      <c r="P111" s="4"/>
      <c r="Q111" s="4"/>
      <c r="R111" s="4"/>
      <c r="S111" s="88">
        <v>28918.82596</v>
      </c>
      <c r="T111" s="63"/>
      <c r="U111" s="63"/>
      <c r="V111" s="63"/>
      <c r="W111" s="63"/>
      <c r="X111" s="63"/>
      <c r="Y111" s="63"/>
      <c r="Z111" s="63"/>
      <c r="AD111" s="63"/>
    </row>
    <row r="112">
      <c r="A112" s="86">
        <v>22.0</v>
      </c>
      <c r="B112" s="86">
        <v>5.0</v>
      </c>
      <c r="C112" s="86">
        <v>19.0</v>
      </c>
      <c r="D112" s="86" t="s">
        <v>68</v>
      </c>
      <c r="E112" s="62">
        <v>6519.0</v>
      </c>
      <c r="F112" s="62">
        <v>7539.0</v>
      </c>
      <c r="G112" s="62">
        <v>2288.0</v>
      </c>
      <c r="H112" s="63">
        <f t="shared" si="3"/>
        <v>16346</v>
      </c>
      <c r="I112" s="63">
        <f t="shared" si="4"/>
        <v>0.3988131653</v>
      </c>
      <c r="J112" s="63">
        <f t="shared" si="5"/>
        <v>0.4612137526</v>
      </c>
      <c r="K112" s="63">
        <f t="shared" si="6"/>
        <v>0.1399730821</v>
      </c>
      <c r="L112" s="230">
        <f t="shared" si="7"/>
        <v>-0.07255655143</v>
      </c>
      <c r="M112" s="63"/>
      <c r="N112" s="63"/>
      <c r="O112" s="63"/>
      <c r="P112" s="4"/>
      <c r="Q112" s="4"/>
      <c r="R112" s="4"/>
      <c r="S112" s="88">
        <v>19707.51197</v>
      </c>
      <c r="T112" s="63"/>
      <c r="U112" s="63"/>
      <c r="V112" s="63"/>
      <c r="W112" s="63"/>
      <c r="X112" s="63"/>
      <c r="Y112" s="63"/>
      <c r="Z112" s="63"/>
      <c r="AD112" s="63"/>
    </row>
    <row r="113">
      <c r="A113" s="86">
        <v>24.0</v>
      </c>
      <c r="B113" s="86">
        <v>5.0</v>
      </c>
      <c r="C113" s="86">
        <v>25.0</v>
      </c>
      <c r="D113" s="86" t="s">
        <v>68</v>
      </c>
      <c r="E113" s="62">
        <v>13327.0</v>
      </c>
      <c r="F113" s="62">
        <v>3912.0</v>
      </c>
      <c r="G113" s="62">
        <v>133.0</v>
      </c>
      <c r="H113" s="63">
        <f t="shared" si="3"/>
        <v>17372</v>
      </c>
      <c r="I113" s="63">
        <f t="shared" si="4"/>
        <v>0.767154041</v>
      </c>
      <c r="J113" s="63">
        <f t="shared" si="5"/>
        <v>0.2251899609</v>
      </c>
      <c r="K113" s="63">
        <f t="shared" si="6"/>
        <v>0.007655998158</v>
      </c>
      <c r="L113" s="230">
        <f t="shared" si="7"/>
        <v>0.5461453681</v>
      </c>
      <c r="M113" s="63"/>
      <c r="N113" s="63"/>
      <c r="O113" s="63"/>
      <c r="P113" s="4"/>
      <c r="Q113" s="4"/>
      <c r="R113" s="4"/>
      <c r="S113" s="88">
        <v>40595.33418</v>
      </c>
      <c r="T113" s="63"/>
      <c r="U113" s="63"/>
      <c r="V113" s="63"/>
      <c r="W113" s="63"/>
      <c r="X113" s="63"/>
      <c r="Y113" s="63"/>
      <c r="Z113" s="63"/>
      <c r="AD113" s="63"/>
    </row>
    <row r="114">
      <c r="A114" s="86">
        <v>25.0</v>
      </c>
      <c r="B114" s="86">
        <v>5.0</v>
      </c>
      <c r="C114" s="86">
        <v>25.0</v>
      </c>
      <c r="D114" s="86" t="s">
        <v>68</v>
      </c>
      <c r="E114" s="62">
        <v>9954.0</v>
      </c>
      <c r="F114" s="62">
        <v>6623.0</v>
      </c>
      <c r="G114" s="62">
        <v>1527.0</v>
      </c>
      <c r="H114" s="63">
        <f t="shared" si="3"/>
        <v>18104</v>
      </c>
      <c r="I114" s="63">
        <f t="shared" si="4"/>
        <v>0.5498232435</v>
      </c>
      <c r="J114" s="63">
        <f t="shared" si="5"/>
        <v>0.3658307556</v>
      </c>
      <c r="K114" s="63">
        <f t="shared" si="6"/>
        <v>0.08434600088</v>
      </c>
      <c r="L114" s="230">
        <f t="shared" si="7"/>
        <v>0.2009410629</v>
      </c>
      <c r="M114" s="63"/>
      <c r="N114" s="63"/>
      <c r="O114" s="63"/>
      <c r="P114" s="4"/>
      <c r="Q114" s="4"/>
      <c r="R114" s="4"/>
      <c r="S114" s="88">
        <v>30713.4477</v>
      </c>
      <c r="T114" s="63"/>
      <c r="U114" s="63"/>
      <c r="V114" s="63"/>
      <c r="W114" s="63"/>
      <c r="X114" s="63"/>
      <c r="Y114" s="63"/>
      <c r="Z114" s="63"/>
      <c r="AD114" s="63"/>
    </row>
    <row r="115">
      <c r="A115" s="86">
        <v>26.0</v>
      </c>
      <c r="B115" s="86">
        <v>5.0</v>
      </c>
      <c r="C115" s="86">
        <v>25.0</v>
      </c>
      <c r="D115" s="86" t="s">
        <v>68</v>
      </c>
      <c r="E115" s="62">
        <v>17039.0</v>
      </c>
      <c r="F115" s="62">
        <v>810.0</v>
      </c>
      <c r="G115" s="62">
        <v>337.0</v>
      </c>
      <c r="H115" s="63">
        <f t="shared" si="3"/>
        <v>18186</v>
      </c>
      <c r="I115" s="63">
        <f t="shared" si="4"/>
        <v>0.9369295062</v>
      </c>
      <c r="J115" s="63">
        <f t="shared" si="5"/>
        <v>0.04453975586</v>
      </c>
      <c r="K115" s="63">
        <f t="shared" si="6"/>
        <v>0.01853073793</v>
      </c>
      <c r="L115" s="230">
        <f t="shared" si="7"/>
        <v>0.9092386128</v>
      </c>
      <c r="M115" s="63"/>
      <c r="N115" s="63"/>
      <c r="O115" s="63"/>
      <c r="P115" s="4"/>
      <c r="Q115" s="4"/>
      <c r="R115" s="4"/>
      <c r="S115" s="88">
        <v>31952.33123</v>
      </c>
      <c r="T115" s="63"/>
      <c r="U115" s="63"/>
      <c r="V115" s="63"/>
      <c r="W115" s="63"/>
      <c r="X115" s="63"/>
      <c r="Y115" s="63"/>
      <c r="Z115" s="63"/>
      <c r="AD115" s="63"/>
    </row>
    <row r="116">
      <c r="A116" s="86">
        <v>29.0</v>
      </c>
      <c r="B116" s="86">
        <v>5.0</v>
      </c>
      <c r="C116" s="86">
        <v>25.0</v>
      </c>
      <c r="D116" s="86" t="s">
        <v>68</v>
      </c>
      <c r="E116" s="62">
        <v>15890.0</v>
      </c>
      <c r="F116" s="62">
        <v>1451.0</v>
      </c>
      <c r="G116" s="62">
        <v>380.0</v>
      </c>
      <c r="H116" s="63">
        <f t="shared" si="3"/>
        <v>17721</v>
      </c>
      <c r="I116" s="63">
        <f t="shared" si="4"/>
        <v>0.8966762598</v>
      </c>
      <c r="J116" s="63">
        <f t="shared" si="5"/>
        <v>0.08188025506</v>
      </c>
      <c r="K116" s="63">
        <f t="shared" si="6"/>
        <v>0.02144348513</v>
      </c>
      <c r="L116" s="230">
        <f t="shared" si="7"/>
        <v>0.8326509429</v>
      </c>
      <c r="M116" s="63"/>
      <c r="N116" s="63"/>
      <c r="O116" s="63"/>
      <c r="P116" s="4"/>
      <c r="Q116" s="4"/>
      <c r="R116" s="4"/>
      <c r="S116" s="88">
        <v>27070.59976</v>
      </c>
      <c r="T116" s="63"/>
      <c r="U116" s="63"/>
      <c r="V116" s="63"/>
      <c r="W116" s="63"/>
      <c r="X116" s="63"/>
      <c r="Y116" s="63"/>
      <c r="Z116" s="63"/>
      <c r="AD116" s="63"/>
    </row>
    <row r="117">
      <c r="A117" s="86">
        <v>30.0</v>
      </c>
      <c r="B117" s="86">
        <v>5.0</v>
      </c>
      <c r="C117" s="86">
        <v>25.0</v>
      </c>
      <c r="D117" s="86" t="s">
        <v>68</v>
      </c>
      <c r="E117" s="62">
        <v>17562.0</v>
      </c>
      <c r="F117" s="62">
        <v>351.0</v>
      </c>
      <c r="G117" s="62">
        <v>90.0</v>
      </c>
      <c r="H117" s="63">
        <f t="shared" si="3"/>
        <v>18003</v>
      </c>
      <c r="I117" s="63">
        <f t="shared" si="4"/>
        <v>0.9755040827</v>
      </c>
      <c r="J117" s="63">
        <f t="shared" si="5"/>
        <v>0.01949675054</v>
      </c>
      <c r="K117" s="63">
        <f t="shared" si="6"/>
        <v>0.004999166806</v>
      </c>
      <c r="L117" s="230">
        <f t="shared" si="7"/>
        <v>0.9608105845</v>
      </c>
      <c r="M117" s="63"/>
      <c r="N117" s="63"/>
      <c r="O117" s="63"/>
      <c r="P117" s="4"/>
      <c r="Q117" s="4"/>
      <c r="R117" s="4"/>
      <c r="S117" s="88">
        <v>74148.20976</v>
      </c>
      <c r="T117" s="63"/>
      <c r="U117" s="63"/>
      <c r="V117" s="63"/>
      <c r="W117" s="63"/>
      <c r="X117" s="63"/>
      <c r="Y117" s="63"/>
      <c r="Z117" s="63"/>
      <c r="AD117" s="63"/>
    </row>
    <row r="118">
      <c r="A118" s="86">
        <v>31.0</v>
      </c>
      <c r="B118" s="86">
        <v>5.0</v>
      </c>
      <c r="C118" s="86">
        <v>28.0</v>
      </c>
      <c r="D118" s="86" t="s">
        <v>68</v>
      </c>
      <c r="E118" s="62">
        <v>10440.0</v>
      </c>
      <c r="F118" s="62">
        <v>3695.0</v>
      </c>
      <c r="G118" s="62">
        <v>2656.0</v>
      </c>
      <c r="H118" s="63">
        <f t="shared" si="3"/>
        <v>16791</v>
      </c>
      <c r="I118" s="63">
        <f t="shared" si="4"/>
        <v>0.621761658</v>
      </c>
      <c r="J118" s="63">
        <f t="shared" si="5"/>
        <v>0.2200583646</v>
      </c>
      <c r="K118" s="63">
        <f t="shared" si="6"/>
        <v>0.1581799774</v>
      </c>
      <c r="L118" s="230">
        <f t="shared" si="7"/>
        <v>0.4771842943</v>
      </c>
      <c r="M118" s="63"/>
      <c r="N118" s="63"/>
      <c r="O118" s="63"/>
      <c r="P118" s="4"/>
      <c r="Q118" s="4"/>
      <c r="R118" s="4"/>
      <c r="S118" s="88">
        <v>21264.88145</v>
      </c>
      <c r="T118" s="63"/>
      <c r="U118" s="63"/>
      <c r="V118" s="63"/>
      <c r="W118" s="63"/>
      <c r="X118" s="63"/>
      <c r="Y118" s="63"/>
      <c r="Z118" s="63"/>
      <c r="AD118" s="63"/>
    </row>
    <row r="119">
      <c r="A119" s="90">
        <v>32.0</v>
      </c>
      <c r="B119" s="90">
        <v>5.0</v>
      </c>
      <c r="C119" s="90">
        <v>28.0</v>
      </c>
      <c r="D119" s="90" t="s">
        <v>68</v>
      </c>
      <c r="E119" s="91">
        <v>3701.0</v>
      </c>
      <c r="F119" s="91">
        <v>13436.0</v>
      </c>
      <c r="G119" s="91">
        <v>1009.0</v>
      </c>
      <c r="H119" s="92">
        <f t="shared" si="3"/>
        <v>18146</v>
      </c>
      <c r="I119" s="92">
        <f t="shared" si="4"/>
        <v>0.2039567949</v>
      </c>
      <c r="J119" s="92">
        <f t="shared" si="5"/>
        <v>0.7404386642</v>
      </c>
      <c r="K119" s="92">
        <f t="shared" si="6"/>
        <v>0.05560454095</v>
      </c>
      <c r="L119" s="234">
        <f t="shared" si="7"/>
        <v>-0.5680690903</v>
      </c>
      <c r="M119" s="92"/>
      <c r="N119" s="92"/>
      <c r="O119" s="92"/>
      <c r="P119" s="93"/>
      <c r="Q119" s="93"/>
      <c r="R119" s="93"/>
      <c r="S119" s="94">
        <v>11993.12177</v>
      </c>
      <c r="T119" s="92"/>
      <c r="U119" s="92"/>
      <c r="V119" s="92"/>
      <c r="W119" s="92"/>
      <c r="X119" s="92"/>
      <c r="Y119" s="92"/>
      <c r="Z119" s="92"/>
      <c r="AA119" s="95"/>
      <c r="AB119" s="95"/>
      <c r="AC119" s="95"/>
      <c r="AD119" s="92"/>
      <c r="AE119" s="95"/>
      <c r="AF119" s="95"/>
      <c r="AG119" s="95"/>
      <c r="AH119" s="95"/>
      <c r="AI119" s="95"/>
      <c r="AJ119" s="95"/>
      <c r="AK119" s="95"/>
      <c r="AL119" s="95"/>
      <c r="AM119" s="95"/>
      <c r="AN119" s="95"/>
      <c r="AO119" s="95"/>
      <c r="AP119" s="95"/>
      <c r="AQ119" s="95"/>
      <c r="AR119" s="95"/>
      <c r="AS119" s="95"/>
      <c r="AT119" s="95"/>
      <c r="AU119" s="95"/>
      <c r="AV119" s="95"/>
      <c r="AW119" s="95"/>
      <c r="AX119" s="95"/>
      <c r="AY119" s="95"/>
      <c r="AZ119" s="95"/>
      <c r="BA119" s="95"/>
      <c r="BB119" s="95"/>
    </row>
    <row r="120">
      <c r="A120" s="96">
        <v>2.0</v>
      </c>
      <c r="B120" s="96" t="s">
        <v>70</v>
      </c>
      <c r="C120" s="97">
        <v>24.0</v>
      </c>
      <c r="D120" s="96" t="s">
        <v>70</v>
      </c>
      <c r="E120" s="62">
        <v>16775.0</v>
      </c>
      <c r="F120" s="62">
        <v>500.0</v>
      </c>
      <c r="G120" s="62">
        <v>429.0</v>
      </c>
      <c r="H120" s="63">
        <f t="shared" si="3"/>
        <v>17704</v>
      </c>
      <c r="I120" s="63">
        <f t="shared" si="4"/>
        <v>0.9475259828</v>
      </c>
      <c r="J120" s="63">
        <f t="shared" si="5"/>
        <v>0.02824220515</v>
      </c>
      <c r="K120" s="63">
        <f t="shared" si="6"/>
        <v>0.02423181202</v>
      </c>
      <c r="L120" s="230">
        <f t="shared" si="7"/>
        <v>0.9421128799</v>
      </c>
      <c r="M120" s="63"/>
      <c r="N120" s="63"/>
      <c r="O120" s="63"/>
      <c r="P120" s="4"/>
      <c r="Q120" s="4"/>
      <c r="R120" s="4"/>
      <c r="S120" s="88">
        <v>20413.76411</v>
      </c>
      <c r="T120" s="63"/>
      <c r="U120" s="63"/>
      <c r="V120" s="63"/>
      <c r="W120" s="63"/>
      <c r="X120" s="63"/>
      <c r="Y120" s="63"/>
      <c r="Z120" s="63"/>
      <c r="AD120" s="63"/>
    </row>
    <row r="121">
      <c r="A121" s="96">
        <v>3.0</v>
      </c>
      <c r="B121" s="96" t="s">
        <v>70</v>
      </c>
      <c r="C121" s="97">
        <v>24.0</v>
      </c>
      <c r="D121" s="96" t="s">
        <v>70</v>
      </c>
      <c r="E121" s="62">
        <v>5629.0</v>
      </c>
      <c r="F121" s="62">
        <v>10056.0</v>
      </c>
      <c r="G121" s="62">
        <v>1641.0</v>
      </c>
      <c r="H121" s="63">
        <f t="shared" si="3"/>
        <v>17326</v>
      </c>
      <c r="I121" s="63">
        <f t="shared" si="4"/>
        <v>0.3248874524</v>
      </c>
      <c r="J121" s="63">
        <f t="shared" si="5"/>
        <v>0.5803993997</v>
      </c>
      <c r="K121" s="63">
        <f t="shared" si="6"/>
        <v>0.09471314787</v>
      </c>
      <c r="L121" s="230">
        <f t="shared" si="7"/>
        <v>-0.2822441823</v>
      </c>
      <c r="M121" s="63"/>
      <c r="N121" s="63"/>
      <c r="O121" s="63"/>
      <c r="P121" s="4"/>
      <c r="Q121" s="4"/>
      <c r="R121" s="4"/>
      <c r="S121" s="88">
        <v>24028.3312</v>
      </c>
      <c r="T121" s="63"/>
      <c r="U121" s="63"/>
      <c r="V121" s="63"/>
      <c r="W121" s="63"/>
      <c r="X121" s="63"/>
      <c r="Y121" s="63"/>
      <c r="Z121" s="63"/>
      <c r="AD121" s="63"/>
    </row>
    <row r="122">
      <c r="A122" s="96">
        <v>7.0</v>
      </c>
      <c r="B122" s="96" t="s">
        <v>70</v>
      </c>
      <c r="C122" s="97">
        <v>24.0</v>
      </c>
      <c r="D122" s="96" t="s">
        <v>70</v>
      </c>
      <c r="E122" s="62">
        <v>6422.0</v>
      </c>
      <c r="F122" s="62">
        <v>9199.0</v>
      </c>
      <c r="G122" s="62">
        <v>1474.0</v>
      </c>
      <c r="H122" s="63">
        <f t="shared" si="3"/>
        <v>17095</v>
      </c>
      <c r="I122" s="63">
        <f t="shared" si="4"/>
        <v>0.3756653992</v>
      </c>
      <c r="J122" s="63">
        <f t="shared" si="5"/>
        <v>0.5381105586</v>
      </c>
      <c r="K122" s="63">
        <f t="shared" si="6"/>
        <v>0.08622404212</v>
      </c>
      <c r="L122" s="230">
        <f t="shared" si="7"/>
        <v>-0.17777351</v>
      </c>
      <c r="M122" s="63"/>
      <c r="N122" s="63"/>
      <c r="O122" s="63"/>
      <c r="P122" s="4"/>
      <c r="Q122" s="4"/>
      <c r="R122" s="4"/>
      <c r="S122" s="88">
        <v>23324.21847</v>
      </c>
      <c r="T122" s="63"/>
      <c r="U122" s="63"/>
      <c r="V122" s="63"/>
      <c r="W122" s="63"/>
      <c r="X122" s="63"/>
      <c r="Y122" s="63"/>
      <c r="Z122" s="63"/>
      <c r="AD122" s="63"/>
    </row>
    <row r="123">
      <c r="A123" s="96">
        <v>8.0</v>
      </c>
      <c r="B123" s="96" t="s">
        <v>70</v>
      </c>
      <c r="C123" s="97">
        <v>24.0</v>
      </c>
      <c r="D123" s="96" t="s">
        <v>70</v>
      </c>
      <c r="E123" s="62">
        <v>12925.0</v>
      </c>
      <c r="F123" s="62">
        <v>3891.0</v>
      </c>
      <c r="G123" s="62">
        <v>405.0</v>
      </c>
      <c r="H123" s="63">
        <f t="shared" si="3"/>
        <v>17221</v>
      </c>
      <c r="I123" s="63">
        <f t="shared" si="4"/>
        <v>0.7505371349</v>
      </c>
      <c r="J123" s="63">
        <f t="shared" si="5"/>
        <v>0.2259450671</v>
      </c>
      <c r="K123" s="63">
        <f t="shared" si="6"/>
        <v>0.02351779804</v>
      </c>
      <c r="L123" s="230">
        <f t="shared" si="7"/>
        <v>0.537226451</v>
      </c>
      <c r="M123" s="63"/>
      <c r="N123" s="63"/>
      <c r="O123" s="63"/>
      <c r="P123" s="4"/>
      <c r="Q123" s="4"/>
      <c r="R123" s="4"/>
      <c r="S123" s="88">
        <v>30372.10968</v>
      </c>
      <c r="T123" s="63"/>
      <c r="U123" s="63"/>
      <c r="V123" s="63"/>
      <c r="W123" s="63"/>
      <c r="X123" s="63"/>
      <c r="Y123" s="63"/>
      <c r="Z123" s="63"/>
      <c r="AD123" s="63"/>
    </row>
    <row r="124">
      <c r="A124" s="96">
        <v>10.0</v>
      </c>
      <c r="B124" s="96" t="s">
        <v>70</v>
      </c>
      <c r="C124" s="97">
        <v>24.0</v>
      </c>
      <c r="D124" s="96" t="s">
        <v>70</v>
      </c>
      <c r="E124" s="62">
        <v>5528.0</v>
      </c>
      <c r="F124" s="62">
        <v>10785.0</v>
      </c>
      <c r="G124" s="62">
        <v>1049.0</v>
      </c>
      <c r="H124" s="63">
        <f t="shared" si="3"/>
        <v>17362</v>
      </c>
      <c r="I124" s="63">
        <f t="shared" si="4"/>
        <v>0.3183964981</v>
      </c>
      <c r="J124" s="63">
        <f t="shared" si="5"/>
        <v>0.6211841954</v>
      </c>
      <c r="K124" s="63">
        <f t="shared" si="6"/>
        <v>0.06041930653</v>
      </c>
      <c r="L124" s="230">
        <f t="shared" si="7"/>
        <v>-0.3222583216</v>
      </c>
      <c r="M124" s="63"/>
      <c r="N124" s="63"/>
      <c r="O124" s="63"/>
      <c r="P124" s="4"/>
      <c r="Q124" s="4"/>
      <c r="R124" s="4"/>
      <c r="S124" s="88">
        <v>23340.07105</v>
      </c>
      <c r="T124" s="63"/>
      <c r="U124" s="63"/>
      <c r="V124" s="63"/>
      <c r="W124" s="63"/>
      <c r="X124" s="63"/>
      <c r="Y124" s="63"/>
      <c r="Z124" s="63"/>
      <c r="AD124" s="63"/>
    </row>
    <row r="125">
      <c r="A125" s="96">
        <v>11.0</v>
      </c>
      <c r="B125" s="96" t="s">
        <v>70</v>
      </c>
      <c r="C125" s="97">
        <v>25.0</v>
      </c>
      <c r="D125" s="96" t="s">
        <v>70</v>
      </c>
      <c r="E125" s="62">
        <v>11126.0</v>
      </c>
      <c r="F125" s="62">
        <v>6056.0</v>
      </c>
      <c r="G125" s="62">
        <v>844.0</v>
      </c>
      <c r="H125" s="63">
        <f t="shared" si="3"/>
        <v>18026</v>
      </c>
      <c r="I125" s="63">
        <f t="shared" si="4"/>
        <v>0.6172195717</v>
      </c>
      <c r="J125" s="63">
        <f t="shared" si="5"/>
        <v>0.3359591701</v>
      </c>
      <c r="K125" s="63">
        <f t="shared" si="6"/>
        <v>0.04682125818</v>
      </c>
      <c r="L125" s="230">
        <f t="shared" si="7"/>
        <v>0.2950762426</v>
      </c>
      <c r="M125" s="63"/>
      <c r="N125" s="63"/>
      <c r="O125" s="63"/>
      <c r="P125" s="4"/>
      <c r="Q125" s="4"/>
      <c r="R125" s="4"/>
      <c r="S125" s="88">
        <v>27814.30811</v>
      </c>
      <c r="T125" s="63"/>
      <c r="U125" s="63"/>
      <c r="V125" s="63"/>
      <c r="W125" s="63"/>
      <c r="X125" s="63"/>
      <c r="Y125" s="63"/>
      <c r="Z125" s="63"/>
      <c r="AD125" s="63"/>
    </row>
    <row r="126">
      <c r="A126" s="96">
        <v>12.0</v>
      </c>
      <c r="B126" s="96" t="s">
        <v>70</v>
      </c>
      <c r="C126" s="97">
        <v>25.0</v>
      </c>
      <c r="D126" s="96" t="s">
        <v>70</v>
      </c>
      <c r="E126" s="62">
        <v>3066.0</v>
      </c>
      <c r="F126" s="62">
        <v>13950.0</v>
      </c>
      <c r="G126" s="62">
        <v>223.0</v>
      </c>
      <c r="H126" s="63">
        <f t="shared" si="3"/>
        <v>17239</v>
      </c>
      <c r="I126" s="63">
        <f t="shared" si="4"/>
        <v>0.1778525437</v>
      </c>
      <c r="J126" s="63">
        <f t="shared" si="5"/>
        <v>0.8092116712</v>
      </c>
      <c r="K126" s="63">
        <f t="shared" si="6"/>
        <v>0.01293578514</v>
      </c>
      <c r="L126" s="230">
        <f t="shared" si="7"/>
        <v>-0.6396332863</v>
      </c>
      <c r="M126" s="63"/>
      <c r="N126" s="63"/>
      <c r="O126" s="63"/>
      <c r="P126" s="4"/>
      <c r="Q126" s="4"/>
      <c r="R126" s="4"/>
      <c r="S126" s="88">
        <v>26833.13569</v>
      </c>
      <c r="T126" s="63"/>
      <c r="U126" s="63"/>
      <c r="V126" s="63"/>
      <c r="W126" s="63"/>
      <c r="X126" s="63"/>
      <c r="Y126" s="63"/>
      <c r="Z126" s="63"/>
      <c r="AD126" s="63"/>
    </row>
    <row r="127">
      <c r="A127" s="96">
        <v>13.0</v>
      </c>
      <c r="B127" s="96" t="s">
        <v>70</v>
      </c>
      <c r="C127" s="97">
        <v>25.0</v>
      </c>
      <c r="D127" s="96" t="s">
        <v>70</v>
      </c>
      <c r="E127" s="62">
        <v>6370.0</v>
      </c>
      <c r="F127" s="62">
        <v>10225.0</v>
      </c>
      <c r="G127" s="62">
        <v>1460.0</v>
      </c>
      <c r="H127" s="63">
        <f t="shared" si="3"/>
        <v>18055</v>
      </c>
      <c r="I127" s="63">
        <f t="shared" si="4"/>
        <v>0.3528108557</v>
      </c>
      <c r="J127" s="63">
        <f t="shared" si="5"/>
        <v>0.5663251177</v>
      </c>
      <c r="K127" s="63">
        <f t="shared" si="6"/>
        <v>0.08086402659</v>
      </c>
      <c r="L127" s="230">
        <f t="shared" si="7"/>
        <v>-0.2322988852</v>
      </c>
      <c r="M127" s="63"/>
      <c r="N127" s="63"/>
      <c r="O127" s="63"/>
      <c r="P127" s="4"/>
      <c r="Q127" s="4"/>
      <c r="R127" s="4"/>
      <c r="S127" s="88">
        <v>35002.18823</v>
      </c>
      <c r="T127" s="63"/>
      <c r="U127" s="63"/>
      <c r="V127" s="63"/>
      <c r="W127" s="63"/>
      <c r="X127" s="63"/>
      <c r="Y127" s="63"/>
      <c r="Z127" s="63"/>
      <c r="AD127" s="63"/>
    </row>
    <row r="128">
      <c r="A128" s="96">
        <v>15.0</v>
      </c>
      <c r="B128" s="96" t="s">
        <v>70</v>
      </c>
      <c r="C128" s="97">
        <v>25.0</v>
      </c>
      <c r="D128" s="96" t="s">
        <v>70</v>
      </c>
      <c r="E128" s="62">
        <v>6000.0</v>
      </c>
      <c r="F128" s="62">
        <v>9642.0</v>
      </c>
      <c r="G128" s="62">
        <v>2371.0</v>
      </c>
      <c r="H128" s="63">
        <f t="shared" si="3"/>
        <v>18013</v>
      </c>
      <c r="I128" s="63">
        <f t="shared" si="4"/>
        <v>0.3330927663</v>
      </c>
      <c r="J128" s="63">
        <f t="shared" si="5"/>
        <v>0.5352800755</v>
      </c>
      <c r="K128" s="63">
        <f t="shared" si="6"/>
        <v>0.1316271582</v>
      </c>
      <c r="L128" s="230">
        <f t="shared" si="7"/>
        <v>-0.2328346759</v>
      </c>
      <c r="M128" s="63"/>
      <c r="N128" s="63"/>
      <c r="O128" s="63"/>
      <c r="P128" s="4"/>
      <c r="Q128" s="4"/>
      <c r="R128" s="4"/>
      <c r="S128" s="88">
        <v>42075.46788</v>
      </c>
      <c r="T128" s="63"/>
      <c r="U128" s="63"/>
      <c r="V128" s="63"/>
      <c r="W128" s="63"/>
      <c r="X128" s="63"/>
      <c r="Y128" s="63"/>
      <c r="Z128" s="63"/>
      <c r="AD128" s="63"/>
    </row>
    <row r="129">
      <c r="A129" s="96">
        <v>16.0</v>
      </c>
      <c r="B129" s="96" t="s">
        <v>70</v>
      </c>
      <c r="C129" s="97">
        <v>25.0</v>
      </c>
      <c r="D129" s="96" t="s">
        <v>70</v>
      </c>
      <c r="E129" s="62">
        <v>15563.0</v>
      </c>
      <c r="F129" s="62">
        <v>2371.0</v>
      </c>
      <c r="G129" s="62">
        <v>191.0</v>
      </c>
      <c r="H129" s="63">
        <f t="shared" si="3"/>
        <v>18125</v>
      </c>
      <c r="I129" s="63">
        <f t="shared" si="4"/>
        <v>0.8586482759</v>
      </c>
      <c r="J129" s="63">
        <f t="shared" si="5"/>
        <v>0.1308137931</v>
      </c>
      <c r="K129" s="63">
        <f t="shared" si="6"/>
        <v>0.01053793103</v>
      </c>
      <c r="L129" s="230">
        <f t="shared" si="7"/>
        <v>0.7355860377</v>
      </c>
      <c r="M129" s="63"/>
      <c r="N129" s="63"/>
      <c r="O129" s="63"/>
      <c r="P129" s="4"/>
      <c r="Q129" s="4"/>
      <c r="R129" s="4"/>
      <c r="S129" s="88">
        <v>33655.96842</v>
      </c>
      <c r="T129" s="63"/>
      <c r="U129" s="63"/>
      <c r="V129" s="63"/>
      <c r="W129" s="63"/>
      <c r="X129" s="63"/>
      <c r="Y129" s="63"/>
      <c r="Z129" s="63"/>
      <c r="AD129" s="63"/>
    </row>
    <row r="130">
      <c r="A130" s="96">
        <v>18.0</v>
      </c>
      <c r="B130" s="96" t="s">
        <v>70</v>
      </c>
      <c r="C130" s="97">
        <v>25.0</v>
      </c>
      <c r="D130" s="96" t="s">
        <v>70</v>
      </c>
      <c r="E130" s="62">
        <v>5764.0</v>
      </c>
      <c r="F130" s="62">
        <v>8045.0</v>
      </c>
      <c r="G130" s="62">
        <v>843.0</v>
      </c>
      <c r="H130" s="63">
        <f t="shared" si="3"/>
        <v>14652</v>
      </c>
      <c r="I130" s="63">
        <f t="shared" si="4"/>
        <v>0.3933933934</v>
      </c>
      <c r="J130" s="63">
        <f t="shared" si="5"/>
        <v>0.5490717991</v>
      </c>
      <c r="K130" s="63">
        <f t="shared" si="6"/>
        <v>0.05753480753</v>
      </c>
      <c r="L130" s="230">
        <f t="shared" si="7"/>
        <v>-0.1651821276</v>
      </c>
      <c r="M130" s="63"/>
      <c r="N130" s="63"/>
      <c r="O130" s="63"/>
      <c r="P130" s="4"/>
      <c r="Q130" s="4"/>
      <c r="R130" s="4"/>
      <c r="S130" s="88">
        <v>73540.53483</v>
      </c>
      <c r="T130" s="63"/>
      <c r="U130" s="63"/>
      <c r="V130" s="63"/>
      <c r="W130" s="63"/>
      <c r="X130" s="63"/>
      <c r="Y130" s="63"/>
      <c r="Z130" s="63"/>
      <c r="AD130" s="63"/>
    </row>
    <row r="131">
      <c r="A131" s="96">
        <v>20.0</v>
      </c>
      <c r="B131" s="96" t="s">
        <v>70</v>
      </c>
      <c r="C131" s="97">
        <v>28.0</v>
      </c>
      <c r="D131" s="96" t="s">
        <v>70</v>
      </c>
      <c r="E131" s="62">
        <v>15576.0</v>
      </c>
      <c r="F131" s="62">
        <v>2169.0</v>
      </c>
      <c r="G131" s="62">
        <v>374.0</v>
      </c>
      <c r="H131" s="63">
        <f t="shared" si="3"/>
        <v>18119</v>
      </c>
      <c r="I131" s="63">
        <f t="shared" si="4"/>
        <v>0.8596500911</v>
      </c>
      <c r="J131" s="63">
        <f t="shared" si="5"/>
        <v>0.1197085932</v>
      </c>
      <c r="K131" s="63">
        <f t="shared" si="6"/>
        <v>0.02064131575</v>
      </c>
      <c r="L131" s="230">
        <f t="shared" si="7"/>
        <v>0.7555367709</v>
      </c>
      <c r="M131" s="63"/>
      <c r="N131" s="63"/>
      <c r="O131" s="63"/>
      <c r="P131" s="4"/>
      <c r="Q131" s="4"/>
      <c r="R131" s="4"/>
      <c r="S131" s="88">
        <v>19032.00155</v>
      </c>
      <c r="T131" s="63"/>
      <c r="U131" s="63"/>
      <c r="V131" s="63"/>
      <c r="W131" s="63"/>
      <c r="X131" s="63"/>
      <c r="Y131" s="63"/>
      <c r="Z131" s="63"/>
      <c r="AD131" s="63"/>
    </row>
    <row r="132">
      <c r="A132" s="96">
        <v>21.0</v>
      </c>
      <c r="B132" s="96" t="s">
        <v>70</v>
      </c>
      <c r="C132" s="97">
        <v>28.0</v>
      </c>
      <c r="D132" s="96" t="s">
        <v>70</v>
      </c>
      <c r="E132" s="62">
        <v>12829.0</v>
      </c>
      <c r="F132" s="62">
        <v>3105.0</v>
      </c>
      <c r="G132" s="62">
        <v>882.0</v>
      </c>
      <c r="H132" s="63">
        <f t="shared" si="3"/>
        <v>16816</v>
      </c>
      <c r="I132" s="63">
        <f t="shared" si="4"/>
        <v>0.7629043768</v>
      </c>
      <c r="J132" s="63">
        <f t="shared" si="5"/>
        <v>0.1846455756</v>
      </c>
      <c r="K132" s="63">
        <f t="shared" si="6"/>
        <v>0.05245004757</v>
      </c>
      <c r="L132" s="230">
        <f t="shared" si="7"/>
        <v>0.6102673528</v>
      </c>
      <c r="M132" s="63"/>
      <c r="N132" s="63"/>
      <c r="O132" s="63"/>
      <c r="P132" s="4"/>
      <c r="Q132" s="4"/>
      <c r="R132" s="4"/>
      <c r="S132" s="88">
        <v>25878.04991</v>
      </c>
      <c r="T132" s="63"/>
      <c r="U132" s="63"/>
      <c r="V132" s="63"/>
      <c r="W132" s="63"/>
      <c r="X132" s="63"/>
      <c r="Y132" s="63"/>
      <c r="Z132" s="63"/>
      <c r="AD132" s="63"/>
    </row>
    <row r="133">
      <c r="A133" s="96">
        <v>22.0</v>
      </c>
      <c r="B133" s="96" t="s">
        <v>70</v>
      </c>
      <c r="C133" s="97">
        <v>28.0</v>
      </c>
      <c r="D133" s="96" t="s">
        <v>70</v>
      </c>
      <c r="E133" s="62">
        <v>12284.0</v>
      </c>
      <c r="F133" s="62">
        <v>4696.0</v>
      </c>
      <c r="G133" s="62">
        <v>973.0</v>
      </c>
      <c r="H133" s="63">
        <f t="shared" si="3"/>
        <v>17953</v>
      </c>
      <c r="I133" s="63">
        <f t="shared" si="4"/>
        <v>0.6842310477</v>
      </c>
      <c r="J133" s="63">
        <f t="shared" si="5"/>
        <v>0.2615718821</v>
      </c>
      <c r="K133" s="63">
        <f t="shared" si="6"/>
        <v>0.05419707013</v>
      </c>
      <c r="L133" s="230">
        <f t="shared" si="7"/>
        <v>0.4468786808</v>
      </c>
      <c r="M133" s="63"/>
      <c r="N133" s="63"/>
      <c r="O133" s="63"/>
      <c r="P133" s="4"/>
      <c r="Q133" s="4"/>
      <c r="R133" s="4"/>
      <c r="S133" s="88">
        <v>32505.9664</v>
      </c>
      <c r="T133" s="63"/>
      <c r="U133" s="63"/>
      <c r="V133" s="63"/>
      <c r="W133" s="63"/>
      <c r="X133" s="63"/>
      <c r="Y133" s="63"/>
      <c r="Z133" s="63"/>
      <c r="AD133" s="63"/>
    </row>
    <row r="134">
      <c r="A134" s="96">
        <v>23.0</v>
      </c>
      <c r="B134" s="96" t="s">
        <v>70</v>
      </c>
      <c r="C134" s="97">
        <v>28.0</v>
      </c>
      <c r="D134" s="96" t="s">
        <v>70</v>
      </c>
      <c r="E134" s="62">
        <v>7255.0</v>
      </c>
      <c r="F134" s="62">
        <v>7557.0</v>
      </c>
      <c r="G134" s="62">
        <v>1955.0</v>
      </c>
      <c r="H134" s="63">
        <f t="shared" si="3"/>
        <v>16767</v>
      </c>
      <c r="I134" s="63">
        <f t="shared" si="4"/>
        <v>0.432695175</v>
      </c>
      <c r="J134" s="63">
        <f t="shared" si="5"/>
        <v>0.4507067454</v>
      </c>
      <c r="K134" s="63">
        <f t="shared" si="6"/>
        <v>0.1165980796</v>
      </c>
      <c r="L134" s="230">
        <f t="shared" si="7"/>
        <v>-0.02038887389</v>
      </c>
      <c r="M134" s="63"/>
      <c r="N134" s="63"/>
      <c r="O134" s="63"/>
      <c r="P134" s="4"/>
      <c r="Q134" s="4"/>
      <c r="R134" s="4"/>
      <c r="S134" s="88">
        <v>31647.57878</v>
      </c>
      <c r="T134" s="63"/>
      <c r="U134" s="63"/>
      <c r="V134" s="63"/>
      <c r="W134" s="63"/>
      <c r="X134" s="63"/>
      <c r="Y134" s="63"/>
      <c r="Z134" s="63"/>
      <c r="AD134" s="63"/>
    </row>
    <row r="135">
      <c r="A135" s="98">
        <v>25.0</v>
      </c>
      <c r="B135" s="98" t="s">
        <v>70</v>
      </c>
      <c r="C135" s="99">
        <v>28.0</v>
      </c>
      <c r="D135" s="98" t="s">
        <v>70</v>
      </c>
      <c r="E135" s="91">
        <v>6633.0</v>
      </c>
      <c r="F135" s="91">
        <v>10566.0</v>
      </c>
      <c r="G135" s="91">
        <v>689.0</v>
      </c>
      <c r="H135" s="92">
        <f t="shared" si="3"/>
        <v>17888</v>
      </c>
      <c r="I135" s="92">
        <f t="shared" si="4"/>
        <v>0.3708072451</v>
      </c>
      <c r="J135" s="92">
        <f t="shared" si="5"/>
        <v>0.5906753131</v>
      </c>
      <c r="K135" s="92">
        <f t="shared" si="6"/>
        <v>0.03851744186</v>
      </c>
      <c r="L135" s="234">
        <f t="shared" si="7"/>
        <v>-0.2286760858</v>
      </c>
      <c r="M135" s="92"/>
      <c r="N135" s="92"/>
      <c r="O135" s="92"/>
      <c r="P135" s="93"/>
      <c r="Q135" s="93"/>
      <c r="R135" s="93"/>
      <c r="S135" s="94">
        <v>50161.38597</v>
      </c>
      <c r="T135" s="92"/>
      <c r="U135" s="92"/>
      <c r="V135" s="92"/>
      <c r="W135" s="92"/>
      <c r="X135" s="92"/>
      <c r="Y135" s="92"/>
      <c r="Z135" s="92"/>
      <c r="AA135" s="95"/>
      <c r="AB135" s="95"/>
      <c r="AC135" s="95"/>
      <c r="AD135" s="92"/>
      <c r="AE135" s="95"/>
      <c r="AF135" s="95"/>
      <c r="AG135" s="95"/>
      <c r="AH135" s="95"/>
      <c r="AI135" s="95"/>
      <c r="AJ135" s="95"/>
      <c r="AK135" s="95"/>
      <c r="AL135" s="95"/>
      <c r="AM135" s="95"/>
      <c r="AN135" s="95"/>
      <c r="AO135" s="95"/>
      <c r="AP135" s="95"/>
      <c r="AQ135" s="95"/>
      <c r="AR135" s="95"/>
      <c r="AS135" s="95"/>
      <c r="AT135" s="95"/>
      <c r="AU135" s="95"/>
      <c r="AV135" s="95"/>
      <c r="AW135" s="95"/>
      <c r="AX135" s="95"/>
      <c r="AY135" s="95"/>
      <c r="AZ135" s="95"/>
      <c r="BA135" s="95"/>
      <c r="BB135" s="95"/>
    </row>
    <row r="136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4"/>
      <c r="Q136" s="4"/>
      <c r="R136" s="4"/>
      <c r="S136" s="63"/>
      <c r="T136" s="63"/>
      <c r="U136" s="63"/>
      <c r="V136" s="63"/>
      <c r="W136" s="63"/>
      <c r="X136" s="63"/>
      <c r="Y136" s="63"/>
      <c r="Z136" s="63"/>
      <c r="AD136" s="63"/>
    </row>
    <row r="137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48" t="s">
        <v>118</v>
      </c>
      <c r="P137" s="235" t="s">
        <v>119</v>
      </c>
      <c r="Q137" s="235" t="s">
        <v>99</v>
      </c>
      <c r="R137" s="235" t="s">
        <v>113</v>
      </c>
      <c r="S137" s="54" t="s">
        <v>58</v>
      </c>
      <c r="T137" s="54" t="s">
        <v>120</v>
      </c>
      <c r="U137" s="54" t="s">
        <v>60</v>
      </c>
      <c r="V137" s="54" t="s">
        <v>59</v>
      </c>
      <c r="W137" s="63"/>
      <c r="X137" s="63"/>
      <c r="Y137" s="63"/>
      <c r="Z137" s="63"/>
      <c r="AD137" s="63"/>
    </row>
    <row r="138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2"/>
      <c r="N138" s="54" t="s">
        <v>64</v>
      </c>
      <c r="O138" s="213">
        <f>AVERAGE(L61:L119)</f>
        <v>0.29857074</v>
      </c>
      <c r="P138" s="236">
        <f>STDEV(L61:L119)</f>
        <v>0.5450035104</v>
      </c>
      <c r="Q138" s="237">
        <v>59.0</v>
      </c>
      <c r="R138" s="236">
        <f t="shared" ref="R138:R140" si="8">P138/(SQRT(Q138))</f>
        <v>0.0709534135</v>
      </c>
      <c r="S138" s="205">
        <v>1.96</v>
      </c>
      <c r="T138" s="100">
        <f t="shared" ref="T138:T140" si="9">R138*S138</f>
        <v>0.1390686905</v>
      </c>
      <c r="U138" s="100">
        <f t="shared" ref="U138:U140" si="10">O138-T138</f>
        <v>0.1595020495</v>
      </c>
      <c r="V138" s="100">
        <f t="shared" ref="V138:V140" si="11">O138+T138</f>
        <v>0.4376394304</v>
      </c>
      <c r="W138" s="63"/>
      <c r="X138" s="63"/>
      <c r="Y138" s="63"/>
      <c r="Z138" s="63"/>
      <c r="AD138" s="63"/>
    </row>
    <row r="139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2"/>
      <c r="N139" s="54" t="s">
        <v>63</v>
      </c>
      <c r="O139" s="238">
        <f>AVERAGE(L3:L60)</f>
        <v>-0.001391695073</v>
      </c>
      <c r="P139" s="236">
        <f>STDEV(L3:L60)</f>
        <v>0.5976129626</v>
      </c>
      <c r="Q139" s="237">
        <v>58.0</v>
      </c>
      <c r="R139" s="236">
        <f t="shared" si="8"/>
        <v>0.07847042635</v>
      </c>
      <c r="S139" s="205">
        <v>1.96</v>
      </c>
      <c r="T139" s="100">
        <f t="shared" si="9"/>
        <v>0.1538020356</v>
      </c>
      <c r="U139" s="100">
        <f t="shared" si="10"/>
        <v>-0.1551937307</v>
      </c>
      <c r="V139" s="100">
        <f t="shared" si="11"/>
        <v>0.1524103406</v>
      </c>
      <c r="W139" s="63"/>
      <c r="X139" s="63"/>
      <c r="Y139" s="63"/>
      <c r="Z139" s="63"/>
      <c r="AD139" s="63"/>
    </row>
    <row r="140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48" t="s">
        <v>121</v>
      </c>
      <c r="O140" s="213">
        <f>AVERAGE(L120:L135)</f>
        <v>0.1263371542</v>
      </c>
      <c r="P140" s="236">
        <f>STDEV(L120:L135)</f>
        <v>0.4833456906</v>
      </c>
      <c r="Q140" s="237">
        <v>16.0</v>
      </c>
      <c r="R140" s="236">
        <f t="shared" si="8"/>
        <v>0.1208364226</v>
      </c>
      <c r="S140" s="205">
        <v>1.96</v>
      </c>
      <c r="T140" s="100">
        <f t="shared" si="9"/>
        <v>0.2368393884</v>
      </c>
      <c r="U140" s="100">
        <f t="shared" si="10"/>
        <v>-0.1105022342</v>
      </c>
      <c r="V140" s="100">
        <f t="shared" si="11"/>
        <v>0.3631765426</v>
      </c>
      <c r="W140" s="63"/>
      <c r="X140" s="63"/>
      <c r="Y140" s="63"/>
      <c r="Z140" s="63"/>
      <c r="AD140" s="63"/>
    </row>
    <row r="14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4"/>
      <c r="Q141" s="4"/>
      <c r="R141" s="4"/>
      <c r="S141" s="63"/>
      <c r="T141" s="63"/>
      <c r="U141" s="63"/>
      <c r="V141" s="63"/>
      <c r="W141" s="63"/>
      <c r="X141" s="63"/>
      <c r="Y141" s="63"/>
      <c r="Z141" s="63"/>
      <c r="AD141" s="63"/>
    </row>
    <row r="142">
      <c r="A142" s="48" t="s">
        <v>72</v>
      </c>
      <c r="B142" s="49"/>
      <c r="C142" s="49"/>
      <c r="D142" s="49"/>
      <c r="E142" s="49"/>
      <c r="F142" s="49"/>
      <c r="G142" s="49"/>
      <c r="H142" s="50"/>
      <c r="I142" s="63"/>
      <c r="J142" s="54" t="s">
        <v>73</v>
      </c>
      <c r="K142" s="63"/>
      <c r="L142" s="63"/>
      <c r="M142" s="63"/>
      <c r="N142" s="63"/>
      <c r="O142" s="63"/>
      <c r="P142" s="4"/>
      <c r="Q142" s="4"/>
      <c r="R142" s="4"/>
      <c r="S142" s="63"/>
      <c r="T142" s="63"/>
      <c r="U142" s="63"/>
      <c r="V142" s="63"/>
      <c r="W142" s="63"/>
      <c r="X142" s="63"/>
      <c r="Y142" s="63"/>
      <c r="Z142" s="63"/>
      <c r="AD142" s="63"/>
    </row>
    <row r="143">
      <c r="A143" s="63"/>
      <c r="B143" s="63"/>
      <c r="C143" s="48" t="s">
        <v>74</v>
      </c>
      <c r="D143" s="50"/>
      <c r="E143" s="63"/>
      <c r="F143" s="63"/>
      <c r="G143" s="48" t="s">
        <v>75</v>
      </c>
      <c r="H143" s="50"/>
      <c r="I143" s="63"/>
      <c r="J143" s="62" t="s">
        <v>76</v>
      </c>
      <c r="K143" s="63"/>
      <c r="L143" s="63"/>
      <c r="M143" s="63"/>
      <c r="N143" s="63"/>
      <c r="O143" s="63"/>
      <c r="P143" s="4"/>
      <c r="Q143" s="4"/>
      <c r="R143" s="4"/>
      <c r="S143" s="63"/>
      <c r="T143" s="63"/>
      <c r="U143" s="63"/>
      <c r="V143" s="63"/>
      <c r="W143" s="63"/>
      <c r="X143" s="63"/>
      <c r="Y143" s="63"/>
      <c r="Z143" s="63"/>
      <c r="AD143" s="63"/>
    </row>
    <row r="144">
      <c r="A144" s="62"/>
      <c r="C144" s="101" t="s">
        <v>63</v>
      </c>
      <c r="D144" s="101" t="s">
        <v>64</v>
      </c>
      <c r="E144" s="63"/>
      <c r="G144" s="101" t="s">
        <v>63</v>
      </c>
      <c r="H144" s="101" t="s">
        <v>64</v>
      </c>
      <c r="I144" s="63"/>
      <c r="J144" s="63"/>
      <c r="K144" s="63"/>
      <c r="L144" s="63"/>
      <c r="M144" s="63"/>
      <c r="N144" s="63"/>
      <c r="O144" s="63"/>
      <c r="P144" s="4"/>
      <c r="Q144" s="4"/>
      <c r="R144" s="4"/>
      <c r="S144" s="63"/>
      <c r="T144" s="63"/>
      <c r="U144" s="63"/>
      <c r="V144" s="63"/>
      <c r="W144" s="63"/>
      <c r="X144" s="63"/>
      <c r="Y144" s="63"/>
      <c r="Z144" s="63"/>
      <c r="AD144" s="63"/>
    </row>
    <row r="145">
      <c r="A145" s="63"/>
      <c r="B145" s="54" t="s">
        <v>65</v>
      </c>
      <c r="C145" s="100" t="str">
        <f>AVERAGE(A153:A180)</f>
        <v>#DIV/0!</v>
      </c>
      <c r="D145" s="100" t="str">
        <f>AVERAGE(A186:A213)</f>
        <v>#DIV/0!</v>
      </c>
      <c r="E145" s="63"/>
      <c r="F145" s="54" t="s">
        <v>65</v>
      </c>
      <c r="G145" s="100" t="str">
        <f>AVERAGE(F153:F180)</f>
        <v>#DIV/0!</v>
      </c>
      <c r="H145" s="100" t="str">
        <f>AVERAGE(F186:F213)</f>
        <v>#DIV/0!</v>
      </c>
      <c r="I145" s="63"/>
      <c r="J145" s="63"/>
      <c r="K145" s="63"/>
      <c r="L145" s="63"/>
      <c r="M145" s="63"/>
      <c r="N145" s="63"/>
      <c r="O145" s="63"/>
      <c r="P145" s="4"/>
      <c r="Q145" s="4"/>
      <c r="R145" s="4"/>
      <c r="S145" s="63"/>
      <c r="T145" s="63"/>
      <c r="U145" s="63"/>
      <c r="V145" s="63"/>
      <c r="W145" s="63"/>
      <c r="X145" s="63"/>
      <c r="Y145" s="63"/>
      <c r="Z145" s="63"/>
      <c r="AD145" s="63"/>
    </row>
    <row r="146">
      <c r="A146" s="63"/>
      <c r="B146" s="54" t="s">
        <v>66</v>
      </c>
      <c r="C146" s="100" t="str">
        <f>AVERAGE(B153:B169)</f>
        <v>#DIV/0!</v>
      </c>
      <c r="D146" s="100" t="str">
        <f>AVERAGE(B186:B195)</f>
        <v>#DIV/0!</v>
      </c>
      <c r="E146" s="63"/>
      <c r="F146" s="54" t="s">
        <v>66</v>
      </c>
      <c r="G146" s="100" t="str">
        <f>AVERAGE(G153:G169)</f>
        <v>#DIV/0!</v>
      </c>
      <c r="H146" s="100" t="str">
        <f>AVERAGE(G186:G195)</f>
        <v>#DIV/0!</v>
      </c>
      <c r="I146" s="63"/>
      <c r="J146" s="63"/>
      <c r="K146" s="63"/>
      <c r="L146" s="63"/>
      <c r="M146" s="63"/>
      <c r="N146" s="63"/>
      <c r="O146" s="63"/>
      <c r="P146" s="4"/>
      <c r="Q146" s="4"/>
      <c r="R146" s="4"/>
      <c r="S146" s="63"/>
      <c r="T146" s="63"/>
      <c r="U146" s="63"/>
      <c r="V146" s="63"/>
      <c r="W146" s="63"/>
      <c r="X146" s="63"/>
      <c r="Y146" s="63"/>
      <c r="Z146" s="63"/>
      <c r="AD146" s="63"/>
    </row>
    <row r="147">
      <c r="A147" s="63"/>
      <c r="B147" s="54" t="s">
        <v>67</v>
      </c>
      <c r="C147" s="100" t="str">
        <f>AVERAGE(C153:C181)</f>
        <v>#DIV/0!</v>
      </c>
      <c r="D147" s="100" t="str">
        <f>AVERAGE(C186:C205)</f>
        <v>#DIV/0!</v>
      </c>
      <c r="E147" s="63"/>
      <c r="F147" s="54" t="s">
        <v>67</v>
      </c>
      <c r="G147" s="100" t="str">
        <f>AVERAGE(H153:H181)</f>
        <v>#DIV/0!</v>
      </c>
      <c r="H147" s="100" t="str">
        <f>AVERAGE(H186:H205)</f>
        <v>#DIV/0!</v>
      </c>
      <c r="I147" s="63"/>
      <c r="J147" s="63"/>
      <c r="K147" s="63"/>
      <c r="L147" s="63"/>
      <c r="M147" s="63"/>
      <c r="N147" s="63"/>
      <c r="O147" s="63"/>
      <c r="P147" s="4"/>
      <c r="Q147" s="4"/>
      <c r="R147" s="4"/>
      <c r="S147" s="63"/>
      <c r="T147" s="63"/>
      <c r="U147" s="63"/>
      <c r="V147" s="63"/>
      <c r="W147" s="63"/>
      <c r="X147" s="63"/>
      <c r="Y147" s="63"/>
      <c r="Z147" s="63"/>
      <c r="AD147" s="63"/>
    </row>
    <row r="148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4"/>
      <c r="Q148" s="4"/>
      <c r="R148" s="4"/>
      <c r="S148" s="63"/>
      <c r="T148" s="63"/>
      <c r="U148" s="63"/>
      <c r="V148" s="63"/>
      <c r="W148" s="63"/>
      <c r="X148" s="63"/>
      <c r="Y148" s="63"/>
      <c r="Z148" s="63"/>
      <c r="AD148" s="63"/>
    </row>
    <row r="149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4"/>
      <c r="Q149" s="4"/>
      <c r="R149" s="4"/>
      <c r="S149" s="63"/>
      <c r="T149" s="63"/>
      <c r="U149" s="63"/>
      <c r="V149" s="63"/>
      <c r="W149" s="63"/>
      <c r="X149" s="63"/>
      <c r="Y149" s="63"/>
      <c r="Z149" s="63"/>
      <c r="AD149" s="63"/>
    </row>
    <row r="150">
      <c r="A150" s="48" t="s">
        <v>30</v>
      </c>
      <c r="B150" s="49"/>
      <c r="C150" s="49"/>
      <c r="D150" s="49"/>
      <c r="E150" s="49"/>
      <c r="F150" s="49"/>
      <c r="G150" s="49"/>
      <c r="H150" s="50"/>
      <c r="I150" s="63"/>
      <c r="J150" s="63"/>
      <c r="K150" s="63"/>
      <c r="L150" s="63"/>
      <c r="M150" s="63"/>
      <c r="N150" s="63"/>
      <c r="O150" s="63"/>
      <c r="P150" s="4"/>
      <c r="Q150" s="4"/>
      <c r="R150" s="4"/>
      <c r="S150" s="63"/>
      <c r="T150" s="63"/>
      <c r="U150" s="63"/>
      <c r="V150" s="63"/>
      <c r="W150" s="63"/>
      <c r="X150" s="63"/>
      <c r="Y150" s="63"/>
      <c r="Z150" s="63"/>
      <c r="AD150" s="63"/>
    </row>
    <row r="151">
      <c r="A151" s="48" t="s">
        <v>74</v>
      </c>
      <c r="B151" s="49"/>
      <c r="C151" s="50"/>
      <c r="D151" s="102"/>
      <c r="E151" s="102"/>
      <c r="F151" s="48" t="s">
        <v>75</v>
      </c>
      <c r="G151" s="49"/>
      <c r="H151" s="50"/>
      <c r="I151" s="63"/>
      <c r="J151" s="62"/>
      <c r="K151" s="63"/>
      <c r="L151" s="63"/>
      <c r="M151" s="63"/>
      <c r="N151" s="63"/>
      <c r="O151" s="63"/>
      <c r="P151" s="4"/>
      <c r="Q151" s="4"/>
      <c r="R151" s="4"/>
      <c r="S151" s="63"/>
      <c r="T151" s="63"/>
      <c r="U151" s="63"/>
      <c r="V151" s="63"/>
      <c r="W151" s="63"/>
      <c r="X151" s="63"/>
      <c r="Y151" s="63"/>
      <c r="Z151" s="63"/>
      <c r="AD151" s="63"/>
    </row>
    <row r="152">
      <c r="A152" s="102" t="s">
        <v>77</v>
      </c>
      <c r="B152" s="102" t="s">
        <v>78</v>
      </c>
      <c r="C152" s="102" t="s">
        <v>79</v>
      </c>
      <c r="D152" s="63"/>
      <c r="E152" s="63"/>
      <c r="F152" s="102" t="s">
        <v>77</v>
      </c>
      <c r="G152" s="102" t="s">
        <v>78</v>
      </c>
      <c r="H152" s="102" t="s">
        <v>79</v>
      </c>
      <c r="I152" s="63"/>
      <c r="J152" s="63"/>
      <c r="K152" s="63"/>
      <c r="L152" s="63"/>
      <c r="M152" s="63"/>
      <c r="N152" s="63"/>
      <c r="O152" s="63"/>
      <c r="P152" s="4"/>
      <c r="Q152" s="4"/>
      <c r="R152" s="4"/>
      <c r="S152" s="63"/>
      <c r="T152" s="63"/>
      <c r="U152" s="63"/>
      <c r="V152" s="63"/>
      <c r="W152" s="63"/>
      <c r="X152" s="63"/>
      <c r="Y152" s="63"/>
      <c r="Z152" s="63"/>
      <c r="AD152" s="63"/>
    </row>
    <row r="153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4"/>
      <c r="Q153" s="4"/>
      <c r="R153" s="4"/>
      <c r="S153" s="63"/>
      <c r="T153" s="63"/>
      <c r="U153" s="63"/>
      <c r="V153" s="63"/>
      <c r="W153" s="63"/>
      <c r="X153" s="63"/>
      <c r="Y153" s="63"/>
      <c r="Z153" s="63"/>
      <c r="AD153" s="63"/>
    </row>
    <row r="154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4"/>
      <c r="Q154" s="4"/>
      <c r="R154" s="4"/>
      <c r="S154" s="63"/>
      <c r="T154" s="63"/>
      <c r="U154" s="63"/>
      <c r="V154" s="63"/>
      <c r="W154" s="63"/>
      <c r="X154" s="63"/>
      <c r="Y154" s="63"/>
      <c r="Z154" s="63"/>
      <c r="AD154" s="63"/>
    </row>
    <row r="155">
      <c r="A155" s="63"/>
      <c r="B155" s="63"/>
      <c r="C155" s="63"/>
      <c r="D155" s="63"/>
      <c r="E155" s="63"/>
      <c r="F155" s="63"/>
      <c r="G155" s="63"/>
      <c r="H155" s="63"/>
      <c r="P155" s="4"/>
      <c r="Q155" s="4"/>
      <c r="R155" s="4"/>
      <c r="S155" s="63"/>
    </row>
    <row r="156">
      <c r="A156" s="63"/>
      <c r="B156" s="63"/>
      <c r="C156" s="63"/>
      <c r="D156" s="63"/>
      <c r="E156" s="63"/>
      <c r="F156" s="63"/>
      <c r="G156" s="63"/>
      <c r="H156" s="63"/>
      <c r="P156" s="4"/>
      <c r="Q156" s="4"/>
      <c r="R156" s="4"/>
      <c r="S156" s="63"/>
    </row>
    <row r="157">
      <c r="A157" s="63"/>
      <c r="B157" s="63"/>
      <c r="C157" s="63"/>
      <c r="D157" s="63"/>
      <c r="E157" s="63"/>
      <c r="F157" s="63"/>
      <c r="G157" s="63"/>
      <c r="H157" s="63"/>
      <c r="P157" s="4"/>
      <c r="Q157" s="4"/>
      <c r="R157" s="4"/>
      <c r="S157" s="63"/>
    </row>
    <row r="158">
      <c r="A158" s="63"/>
      <c r="B158" s="63"/>
      <c r="C158" s="63"/>
      <c r="D158" s="63"/>
      <c r="E158" s="63"/>
      <c r="F158" s="63"/>
      <c r="G158" s="63"/>
      <c r="H158" s="63"/>
      <c r="P158" s="4"/>
      <c r="Q158" s="4"/>
      <c r="R158" s="4"/>
      <c r="S158" s="63"/>
    </row>
    <row r="159">
      <c r="A159" s="63"/>
      <c r="B159" s="63"/>
      <c r="C159" s="63"/>
      <c r="D159" s="63"/>
      <c r="E159" s="63"/>
      <c r="F159" s="63"/>
      <c r="G159" s="63"/>
      <c r="H159" s="63"/>
      <c r="P159" s="4"/>
      <c r="Q159" s="4"/>
      <c r="R159" s="4"/>
      <c r="S159" s="63"/>
    </row>
    <row r="160">
      <c r="A160" s="63"/>
      <c r="B160" s="63"/>
      <c r="C160" s="63"/>
      <c r="D160" s="63"/>
      <c r="E160" s="63"/>
      <c r="F160" s="63"/>
      <c r="G160" s="63"/>
      <c r="H160" s="63"/>
      <c r="P160" s="4"/>
      <c r="Q160" s="4"/>
      <c r="R160" s="4"/>
      <c r="S160" s="63"/>
    </row>
    <row r="161">
      <c r="A161" s="63"/>
      <c r="B161" s="63"/>
      <c r="C161" s="63"/>
      <c r="D161" s="63"/>
      <c r="E161" s="63"/>
      <c r="F161" s="63"/>
      <c r="G161" s="63"/>
      <c r="H161" s="63"/>
      <c r="P161" s="4"/>
      <c r="Q161" s="4"/>
      <c r="R161" s="4"/>
      <c r="S161" s="63"/>
    </row>
    <row r="162">
      <c r="A162" s="63"/>
      <c r="B162" s="63"/>
      <c r="C162" s="63"/>
      <c r="D162" s="63"/>
      <c r="E162" s="63"/>
      <c r="F162" s="63"/>
      <c r="G162" s="63"/>
      <c r="H162" s="63"/>
      <c r="P162" s="4"/>
      <c r="Q162" s="4"/>
      <c r="R162" s="4"/>
      <c r="S162" s="63"/>
    </row>
    <row r="163">
      <c r="A163" s="63"/>
      <c r="B163" s="63"/>
      <c r="C163" s="63"/>
      <c r="D163" s="63"/>
      <c r="E163" s="63"/>
      <c r="F163" s="63"/>
      <c r="G163" s="63"/>
      <c r="H163" s="63"/>
      <c r="P163" s="4"/>
      <c r="Q163" s="4"/>
      <c r="R163" s="4"/>
      <c r="S163" s="63"/>
    </row>
    <row r="164">
      <c r="A164" s="63"/>
      <c r="B164" s="63"/>
      <c r="C164" s="63"/>
      <c r="D164" s="63"/>
      <c r="E164" s="63"/>
      <c r="F164" s="63"/>
      <c r="G164" s="63"/>
      <c r="H164" s="63"/>
      <c r="P164" s="4"/>
      <c r="Q164" s="4"/>
      <c r="R164" s="4"/>
      <c r="S164" s="63"/>
    </row>
    <row r="165">
      <c r="A165" s="63"/>
      <c r="B165" s="63"/>
      <c r="C165" s="63"/>
      <c r="D165" s="63"/>
      <c r="E165" s="63"/>
      <c r="F165" s="63"/>
      <c r="G165" s="63"/>
      <c r="H165" s="63"/>
      <c r="P165" s="4"/>
      <c r="Q165" s="4"/>
      <c r="R165" s="4"/>
      <c r="S165" s="63"/>
    </row>
    <row r="166">
      <c r="A166" s="63"/>
      <c r="B166" s="63"/>
      <c r="C166" s="63"/>
      <c r="D166" s="63"/>
      <c r="E166" s="63"/>
      <c r="F166" s="63"/>
      <c r="G166" s="63"/>
      <c r="H166" s="63"/>
      <c r="P166" s="4"/>
      <c r="Q166" s="4"/>
      <c r="R166" s="4"/>
      <c r="S166" s="63"/>
    </row>
    <row r="167">
      <c r="A167" s="63"/>
      <c r="B167" s="63"/>
      <c r="C167" s="63"/>
      <c r="D167" s="63"/>
      <c r="E167" s="63"/>
      <c r="F167" s="63"/>
      <c r="G167" s="63"/>
      <c r="H167" s="63"/>
      <c r="P167" s="4"/>
      <c r="Q167" s="4"/>
      <c r="R167" s="4"/>
      <c r="S167" s="63"/>
    </row>
    <row r="168">
      <c r="A168" s="63"/>
      <c r="B168" s="63"/>
      <c r="C168" s="63"/>
      <c r="D168" s="63"/>
      <c r="E168" s="63"/>
      <c r="F168" s="63"/>
      <c r="G168" s="63"/>
      <c r="H168" s="63"/>
      <c r="P168" s="4"/>
      <c r="Q168" s="4"/>
      <c r="R168" s="4"/>
      <c r="S168" s="63"/>
    </row>
    <row r="169">
      <c r="A169" s="63"/>
      <c r="B169" s="63"/>
      <c r="C169" s="63"/>
      <c r="D169" s="63"/>
      <c r="E169" s="63"/>
      <c r="F169" s="63"/>
      <c r="G169" s="63"/>
      <c r="H169" s="63"/>
      <c r="P169" s="4"/>
      <c r="Q169" s="4"/>
      <c r="R169" s="4"/>
      <c r="S169" s="63"/>
    </row>
    <row r="170">
      <c r="A170" s="63"/>
      <c r="B170" s="63"/>
      <c r="C170" s="63"/>
      <c r="D170" s="63"/>
      <c r="E170" s="63"/>
      <c r="F170" s="63"/>
      <c r="G170" s="63"/>
      <c r="H170" s="63"/>
      <c r="P170" s="4"/>
      <c r="Q170" s="4"/>
      <c r="R170" s="4"/>
      <c r="S170" s="63"/>
    </row>
    <row r="171">
      <c r="A171" s="63"/>
      <c r="B171" s="63"/>
      <c r="C171" s="63"/>
      <c r="D171" s="63"/>
      <c r="E171" s="63"/>
      <c r="F171" s="63"/>
      <c r="G171" s="63"/>
      <c r="H171" s="63"/>
      <c r="P171" s="4"/>
      <c r="Q171" s="4"/>
      <c r="R171" s="4"/>
      <c r="S171" s="63"/>
    </row>
    <row r="172">
      <c r="A172" s="63"/>
      <c r="B172" s="63"/>
      <c r="C172" s="63"/>
      <c r="D172" s="63"/>
      <c r="E172" s="63"/>
      <c r="F172" s="63"/>
      <c r="G172" s="63"/>
      <c r="H172" s="63"/>
      <c r="P172" s="4"/>
      <c r="Q172" s="4"/>
      <c r="R172" s="4"/>
      <c r="S172" s="63"/>
    </row>
    <row r="173">
      <c r="A173" s="63"/>
      <c r="B173" s="63"/>
      <c r="C173" s="63"/>
      <c r="D173" s="63"/>
      <c r="E173" s="63"/>
      <c r="F173" s="63"/>
      <c r="G173" s="63"/>
      <c r="H173" s="63"/>
      <c r="P173" s="4"/>
      <c r="Q173" s="4"/>
      <c r="R173" s="4"/>
      <c r="S173" s="63"/>
    </row>
    <row r="174">
      <c r="A174" s="63"/>
      <c r="B174" s="63"/>
      <c r="C174" s="63"/>
      <c r="D174" s="63"/>
      <c r="E174" s="63"/>
      <c r="F174" s="63"/>
      <c r="G174" s="63"/>
      <c r="H174" s="63"/>
      <c r="P174" s="4"/>
      <c r="Q174" s="4"/>
      <c r="R174" s="4"/>
      <c r="S174" s="63"/>
    </row>
    <row r="175">
      <c r="A175" s="63"/>
      <c r="B175" s="63"/>
      <c r="C175" s="63"/>
      <c r="D175" s="63"/>
      <c r="E175" s="63"/>
      <c r="F175" s="63"/>
      <c r="G175" s="63"/>
      <c r="H175" s="63"/>
      <c r="P175" s="4"/>
      <c r="Q175" s="4"/>
      <c r="R175" s="4"/>
      <c r="S175" s="63"/>
    </row>
    <row r="176">
      <c r="A176" s="63"/>
      <c r="B176" s="63"/>
      <c r="C176" s="63"/>
      <c r="D176" s="63"/>
      <c r="E176" s="63"/>
      <c r="F176" s="63"/>
      <c r="G176" s="63"/>
      <c r="H176" s="63"/>
      <c r="P176" s="4"/>
      <c r="Q176" s="4"/>
      <c r="R176" s="4"/>
      <c r="S176" s="63"/>
    </row>
    <row r="177">
      <c r="A177" s="63"/>
      <c r="B177" s="63"/>
      <c r="C177" s="63"/>
      <c r="D177" s="63"/>
      <c r="E177" s="63"/>
      <c r="F177" s="63"/>
      <c r="G177" s="63"/>
      <c r="H177" s="63"/>
      <c r="P177" s="4"/>
      <c r="Q177" s="4"/>
      <c r="R177" s="4"/>
      <c r="S177" s="63"/>
    </row>
    <row r="178">
      <c r="A178" s="63"/>
      <c r="B178" s="63"/>
      <c r="C178" s="63"/>
      <c r="D178" s="63"/>
      <c r="E178" s="63"/>
      <c r="F178" s="63"/>
      <c r="G178" s="63"/>
      <c r="H178" s="63"/>
      <c r="P178" s="4"/>
      <c r="Q178" s="4"/>
      <c r="R178" s="4"/>
      <c r="S178" s="63"/>
    </row>
    <row r="179">
      <c r="A179" s="63"/>
      <c r="B179" s="63"/>
      <c r="C179" s="63"/>
      <c r="D179" s="63"/>
      <c r="E179" s="63"/>
      <c r="F179" s="63"/>
      <c r="G179" s="63"/>
      <c r="H179" s="63"/>
      <c r="P179" s="4"/>
      <c r="Q179" s="4"/>
      <c r="R179" s="4"/>
      <c r="S179" s="63"/>
    </row>
    <row r="180">
      <c r="A180" s="63"/>
      <c r="B180" s="63"/>
      <c r="C180" s="63"/>
      <c r="D180" s="63"/>
      <c r="E180" s="63"/>
      <c r="F180" s="63"/>
      <c r="G180" s="63"/>
      <c r="H180" s="63"/>
      <c r="P180" s="4"/>
      <c r="Q180" s="4"/>
      <c r="R180" s="4"/>
      <c r="S180" s="63"/>
    </row>
    <row r="181">
      <c r="A181" s="63"/>
      <c r="B181" s="63"/>
      <c r="C181" s="63"/>
      <c r="D181" s="63"/>
      <c r="E181" s="63"/>
      <c r="F181" s="63"/>
      <c r="G181" s="63"/>
      <c r="H181" s="63"/>
      <c r="P181" s="4"/>
      <c r="Q181" s="4"/>
      <c r="R181" s="4"/>
      <c r="S181" s="63"/>
    </row>
    <row r="182">
      <c r="A182" s="63"/>
      <c r="B182" s="63"/>
      <c r="C182" s="63"/>
      <c r="D182" s="63"/>
      <c r="E182" s="63"/>
      <c r="F182" s="63"/>
      <c r="G182" s="63"/>
      <c r="H182" s="63"/>
      <c r="P182" s="4"/>
      <c r="Q182" s="4"/>
      <c r="R182" s="4"/>
      <c r="S182" s="63"/>
    </row>
    <row r="183">
      <c r="A183" s="48" t="s">
        <v>31</v>
      </c>
      <c r="B183" s="49"/>
      <c r="C183" s="49"/>
      <c r="D183" s="49"/>
      <c r="E183" s="49"/>
      <c r="F183" s="49"/>
      <c r="G183" s="49"/>
      <c r="H183" s="50"/>
      <c r="P183" s="4"/>
      <c r="Q183" s="4"/>
      <c r="R183" s="4"/>
      <c r="S183" s="63"/>
    </row>
    <row r="184">
      <c r="A184" s="48" t="s">
        <v>74</v>
      </c>
      <c r="B184" s="49"/>
      <c r="C184" s="50"/>
      <c r="D184" s="102"/>
      <c r="E184" s="102"/>
      <c r="F184" s="48" t="s">
        <v>75</v>
      </c>
      <c r="G184" s="49"/>
      <c r="H184" s="50"/>
      <c r="P184" s="4"/>
      <c r="Q184" s="4"/>
      <c r="R184" s="4"/>
      <c r="S184" s="63"/>
    </row>
    <row r="185">
      <c r="A185" s="102" t="s">
        <v>77</v>
      </c>
      <c r="B185" s="102" t="s">
        <v>80</v>
      </c>
      <c r="C185" s="102" t="s">
        <v>81</v>
      </c>
      <c r="D185" s="63"/>
      <c r="E185" s="63"/>
      <c r="F185" s="102" t="s">
        <v>77</v>
      </c>
      <c r="G185" s="102" t="s">
        <v>80</v>
      </c>
      <c r="H185" s="102" t="s">
        <v>81</v>
      </c>
      <c r="P185" s="4"/>
      <c r="Q185" s="4"/>
      <c r="R185" s="4"/>
      <c r="S185" s="63"/>
    </row>
    <row r="186">
      <c r="A186" s="63"/>
      <c r="B186" s="63"/>
      <c r="C186" s="63"/>
      <c r="D186" s="63"/>
      <c r="E186" s="63"/>
      <c r="F186" s="63"/>
      <c r="G186" s="63"/>
      <c r="H186" s="63"/>
      <c r="P186" s="4"/>
      <c r="Q186" s="4"/>
      <c r="R186" s="4"/>
      <c r="S186" s="63"/>
    </row>
    <row r="187">
      <c r="A187" s="63"/>
      <c r="B187" s="63"/>
      <c r="C187" s="63"/>
      <c r="D187" s="63"/>
      <c r="E187" s="63"/>
      <c r="F187" s="63"/>
      <c r="G187" s="63"/>
      <c r="H187" s="63"/>
      <c r="P187" s="4"/>
      <c r="Q187" s="4"/>
      <c r="R187" s="4"/>
      <c r="S187" s="63"/>
    </row>
    <row r="188">
      <c r="A188" s="63"/>
      <c r="B188" s="63"/>
      <c r="C188" s="63"/>
      <c r="D188" s="63"/>
      <c r="E188" s="63"/>
      <c r="F188" s="63"/>
      <c r="G188" s="63"/>
      <c r="H188" s="63"/>
      <c r="P188" s="4"/>
      <c r="Q188" s="4"/>
      <c r="R188" s="4"/>
      <c r="S188" s="63"/>
    </row>
    <row r="189">
      <c r="A189" s="63"/>
      <c r="B189" s="63"/>
      <c r="C189" s="63"/>
      <c r="D189" s="63"/>
      <c r="E189" s="63"/>
      <c r="F189" s="63"/>
      <c r="G189" s="63"/>
      <c r="H189" s="63"/>
      <c r="P189" s="4"/>
      <c r="Q189" s="4"/>
      <c r="R189" s="4"/>
      <c r="S189" s="63"/>
    </row>
    <row r="190">
      <c r="A190" s="63"/>
      <c r="B190" s="63"/>
      <c r="C190" s="63"/>
      <c r="D190" s="63"/>
      <c r="E190" s="63"/>
      <c r="F190" s="63"/>
      <c r="G190" s="63"/>
      <c r="H190" s="63"/>
      <c r="P190" s="4"/>
      <c r="Q190" s="4"/>
      <c r="R190" s="4"/>
      <c r="S190" s="63"/>
    </row>
    <row r="191">
      <c r="A191" s="63"/>
      <c r="B191" s="63"/>
      <c r="C191" s="63"/>
      <c r="D191" s="63"/>
      <c r="E191" s="63"/>
      <c r="F191" s="63"/>
      <c r="G191" s="63"/>
      <c r="H191" s="63"/>
      <c r="P191" s="4"/>
      <c r="Q191" s="4"/>
      <c r="R191" s="4"/>
      <c r="S191" s="63"/>
    </row>
    <row r="192">
      <c r="A192" s="63"/>
      <c r="B192" s="63"/>
      <c r="C192" s="63"/>
      <c r="D192" s="63"/>
      <c r="E192" s="63"/>
      <c r="F192" s="63"/>
      <c r="G192" s="63"/>
      <c r="H192" s="63"/>
      <c r="P192" s="4"/>
      <c r="Q192" s="4"/>
      <c r="R192" s="4"/>
      <c r="S192" s="63"/>
    </row>
    <row r="193">
      <c r="A193" s="63"/>
      <c r="B193" s="63"/>
      <c r="C193" s="63"/>
      <c r="D193" s="63"/>
      <c r="E193" s="63"/>
      <c r="F193" s="63"/>
      <c r="G193" s="63"/>
      <c r="H193" s="63"/>
      <c r="P193" s="4"/>
      <c r="Q193" s="4"/>
      <c r="R193" s="4"/>
      <c r="S193" s="63"/>
    </row>
    <row r="194">
      <c r="A194" s="63"/>
      <c r="B194" s="63"/>
      <c r="C194" s="63"/>
      <c r="D194" s="63"/>
      <c r="E194" s="63"/>
      <c r="F194" s="63"/>
      <c r="G194" s="63"/>
      <c r="H194" s="63"/>
      <c r="P194" s="4"/>
      <c r="Q194" s="4"/>
      <c r="R194" s="4"/>
      <c r="S194" s="63"/>
    </row>
    <row r="195">
      <c r="A195" s="63"/>
      <c r="B195" s="63"/>
      <c r="C195" s="63"/>
      <c r="D195" s="63"/>
      <c r="E195" s="63"/>
      <c r="F195" s="63"/>
      <c r="G195" s="63"/>
      <c r="H195" s="63"/>
      <c r="P195" s="4"/>
      <c r="Q195" s="4"/>
      <c r="R195" s="4"/>
      <c r="S195" s="63"/>
    </row>
    <row r="196">
      <c r="A196" s="63"/>
      <c r="B196" s="63"/>
      <c r="C196" s="63"/>
      <c r="D196" s="63"/>
      <c r="E196" s="63"/>
      <c r="F196" s="63"/>
      <c r="G196" s="63"/>
      <c r="H196" s="63"/>
      <c r="P196" s="4"/>
      <c r="Q196" s="4"/>
      <c r="R196" s="4"/>
      <c r="S196" s="63"/>
    </row>
    <row r="197">
      <c r="A197" s="63"/>
      <c r="B197" s="63"/>
      <c r="C197" s="63"/>
      <c r="D197" s="63"/>
      <c r="E197" s="63"/>
      <c r="F197" s="63"/>
      <c r="G197" s="63"/>
      <c r="H197" s="63"/>
      <c r="P197" s="4"/>
      <c r="Q197" s="4"/>
      <c r="R197" s="4"/>
      <c r="S197" s="63"/>
    </row>
    <row r="198">
      <c r="A198" s="63"/>
      <c r="B198" s="63"/>
      <c r="C198" s="63"/>
      <c r="D198" s="63"/>
      <c r="E198" s="63"/>
      <c r="F198" s="63"/>
      <c r="G198" s="63"/>
      <c r="H198" s="63"/>
      <c r="P198" s="4"/>
      <c r="Q198" s="4"/>
      <c r="R198" s="4"/>
      <c r="S198" s="63"/>
    </row>
    <row r="199">
      <c r="A199" s="63"/>
      <c r="B199" s="63"/>
      <c r="C199" s="63"/>
      <c r="D199" s="63"/>
      <c r="E199" s="63"/>
      <c r="F199" s="63"/>
      <c r="G199" s="63"/>
      <c r="H199" s="63"/>
      <c r="P199" s="4"/>
      <c r="Q199" s="4"/>
      <c r="R199" s="4"/>
      <c r="S199" s="63"/>
    </row>
    <row r="200">
      <c r="A200" s="63"/>
      <c r="B200" s="63"/>
      <c r="C200" s="63"/>
      <c r="D200" s="63"/>
      <c r="E200" s="63"/>
      <c r="F200" s="63"/>
      <c r="G200" s="63"/>
      <c r="H200" s="63"/>
      <c r="P200" s="4"/>
      <c r="Q200" s="4"/>
      <c r="R200" s="4"/>
      <c r="S200" s="63"/>
    </row>
    <row r="201">
      <c r="A201" s="63"/>
      <c r="B201" s="63"/>
      <c r="C201" s="63"/>
      <c r="D201" s="63"/>
      <c r="E201" s="63"/>
      <c r="F201" s="63"/>
      <c r="G201" s="63"/>
      <c r="H201" s="63"/>
      <c r="P201" s="4"/>
      <c r="Q201" s="4"/>
      <c r="R201" s="4"/>
      <c r="S201" s="63"/>
    </row>
    <row r="202">
      <c r="A202" s="63"/>
      <c r="B202" s="63"/>
      <c r="C202" s="63"/>
      <c r="D202" s="63"/>
      <c r="E202" s="63"/>
      <c r="F202" s="63"/>
      <c r="G202" s="63"/>
      <c r="H202" s="63"/>
      <c r="P202" s="4"/>
      <c r="Q202" s="4"/>
      <c r="R202" s="4"/>
      <c r="S202" s="63"/>
    </row>
    <row r="203">
      <c r="A203" s="63"/>
      <c r="B203" s="63"/>
      <c r="C203" s="63"/>
      <c r="D203" s="63"/>
      <c r="E203" s="63"/>
      <c r="F203" s="63"/>
      <c r="G203" s="63"/>
      <c r="H203" s="63"/>
      <c r="P203" s="4"/>
      <c r="Q203" s="4"/>
      <c r="R203" s="4"/>
      <c r="S203" s="63"/>
    </row>
    <row r="204">
      <c r="A204" s="63"/>
      <c r="B204" s="63"/>
      <c r="C204" s="63"/>
      <c r="D204" s="63"/>
      <c r="E204" s="63"/>
      <c r="F204" s="63"/>
      <c r="G204" s="63"/>
      <c r="H204" s="63"/>
      <c r="P204" s="4"/>
      <c r="Q204" s="4"/>
      <c r="R204" s="4"/>
      <c r="S204" s="63"/>
    </row>
    <row r="205">
      <c r="A205" s="63"/>
      <c r="B205" s="63"/>
      <c r="C205" s="63"/>
      <c r="D205" s="63"/>
      <c r="E205" s="63"/>
      <c r="F205" s="63"/>
      <c r="G205" s="63"/>
      <c r="H205" s="63"/>
      <c r="P205" s="4"/>
      <c r="Q205" s="4"/>
      <c r="R205" s="4"/>
      <c r="S205" s="63"/>
    </row>
    <row r="206">
      <c r="A206" s="63"/>
      <c r="B206" s="63"/>
      <c r="C206" s="63"/>
      <c r="D206" s="63"/>
      <c r="E206" s="63"/>
      <c r="F206" s="63"/>
      <c r="G206" s="63"/>
      <c r="H206" s="63"/>
      <c r="P206" s="4"/>
      <c r="Q206" s="4"/>
      <c r="R206" s="4"/>
      <c r="S206" s="63"/>
    </row>
    <row r="207">
      <c r="A207" s="63"/>
      <c r="B207" s="63"/>
      <c r="C207" s="63"/>
      <c r="D207" s="63"/>
      <c r="E207" s="63"/>
      <c r="F207" s="63"/>
      <c r="G207" s="63"/>
      <c r="H207" s="63"/>
      <c r="P207" s="4"/>
      <c r="Q207" s="4"/>
      <c r="R207" s="4"/>
      <c r="S207" s="63"/>
    </row>
    <row r="208">
      <c r="A208" s="63"/>
      <c r="B208" s="63"/>
      <c r="C208" s="63"/>
      <c r="D208" s="63"/>
      <c r="E208" s="63"/>
      <c r="F208" s="63"/>
      <c r="G208" s="63"/>
      <c r="H208" s="63"/>
      <c r="P208" s="4"/>
      <c r="Q208" s="4"/>
      <c r="R208" s="4"/>
      <c r="S208" s="63"/>
    </row>
    <row r="209">
      <c r="A209" s="63"/>
      <c r="B209" s="63"/>
      <c r="C209" s="63"/>
      <c r="D209" s="63"/>
      <c r="E209" s="63"/>
      <c r="F209" s="63"/>
      <c r="G209" s="63"/>
      <c r="H209" s="63"/>
      <c r="P209" s="4"/>
      <c r="Q209" s="4"/>
      <c r="R209" s="4"/>
      <c r="S209" s="63"/>
    </row>
    <row r="210">
      <c r="A210" s="63"/>
      <c r="B210" s="63"/>
      <c r="C210" s="63"/>
      <c r="D210" s="63"/>
      <c r="E210" s="63"/>
      <c r="F210" s="63"/>
      <c r="G210" s="63"/>
      <c r="H210" s="63"/>
      <c r="P210" s="4"/>
      <c r="Q210" s="4"/>
      <c r="R210" s="4"/>
      <c r="S210" s="63"/>
    </row>
    <row r="211">
      <c r="A211" s="63"/>
      <c r="B211" s="63"/>
      <c r="C211" s="63"/>
      <c r="D211" s="63"/>
      <c r="E211" s="63"/>
      <c r="F211" s="63"/>
      <c r="G211" s="63"/>
      <c r="H211" s="63"/>
      <c r="P211" s="4"/>
      <c r="Q211" s="4"/>
      <c r="R211" s="4"/>
      <c r="S211" s="63"/>
    </row>
    <row r="212">
      <c r="A212" s="63"/>
      <c r="B212" s="63"/>
      <c r="C212" s="63"/>
      <c r="D212" s="63"/>
      <c r="E212" s="63"/>
      <c r="F212" s="63"/>
      <c r="G212" s="63"/>
      <c r="H212" s="63"/>
      <c r="P212" s="4"/>
      <c r="Q212" s="4"/>
      <c r="R212" s="4"/>
      <c r="S212" s="63"/>
    </row>
    <row r="213">
      <c r="A213" s="63"/>
      <c r="B213" s="63"/>
      <c r="C213" s="63"/>
      <c r="D213" s="63"/>
      <c r="E213" s="63"/>
      <c r="F213" s="63"/>
      <c r="G213" s="63"/>
      <c r="H213" s="63"/>
      <c r="P213" s="4"/>
      <c r="Q213" s="4"/>
      <c r="R213" s="4"/>
      <c r="S213" s="63"/>
    </row>
    <row r="214">
      <c r="A214" s="63"/>
      <c r="B214" s="63"/>
      <c r="C214" s="63"/>
      <c r="D214" s="63"/>
      <c r="E214" s="63"/>
      <c r="F214" s="63"/>
      <c r="G214" s="63"/>
      <c r="H214" s="63"/>
      <c r="P214" s="4"/>
      <c r="Q214" s="4"/>
      <c r="R214" s="4"/>
      <c r="S214" s="63"/>
    </row>
    <row r="215">
      <c r="P215" s="4"/>
      <c r="Q215" s="4"/>
      <c r="R215" s="4"/>
      <c r="S215" s="63"/>
    </row>
    <row r="216">
      <c r="P216" s="4"/>
      <c r="Q216" s="4"/>
      <c r="R216" s="4"/>
      <c r="S216" s="63"/>
    </row>
    <row r="217">
      <c r="P217" s="4"/>
      <c r="Q217" s="4"/>
      <c r="R217" s="4"/>
      <c r="S217" s="63"/>
    </row>
    <row r="218">
      <c r="P218" s="4"/>
      <c r="Q218" s="4"/>
      <c r="R218" s="4"/>
      <c r="S218" s="63"/>
    </row>
    <row r="219">
      <c r="P219" s="4"/>
      <c r="Q219" s="4"/>
      <c r="R219" s="4"/>
      <c r="S219" s="63"/>
    </row>
    <row r="220">
      <c r="P220" s="4"/>
      <c r="Q220" s="4"/>
      <c r="R220" s="4"/>
      <c r="S220" s="63"/>
    </row>
    <row r="221">
      <c r="P221" s="4"/>
      <c r="Q221" s="4"/>
      <c r="R221" s="4"/>
      <c r="S221" s="63"/>
    </row>
    <row r="222">
      <c r="P222" s="4"/>
      <c r="Q222" s="4"/>
      <c r="R222" s="4"/>
      <c r="S222" s="63"/>
    </row>
    <row r="223">
      <c r="P223" s="4"/>
      <c r="Q223" s="4"/>
      <c r="R223" s="4"/>
      <c r="S223" s="63"/>
    </row>
    <row r="224">
      <c r="P224" s="4"/>
      <c r="Q224" s="4"/>
      <c r="R224" s="4"/>
      <c r="S224" s="63"/>
    </row>
    <row r="225">
      <c r="P225" s="4"/>
      <c r="Q225" s="4"/>
      <c r="R225" s="4"/>
      <c r="S225" s="63"/>
    </row>
    <row r="226">
      <c r="P226" s="4"/>
      <c r="Q226" s="4"/>
      <c r="R226" s="4"/>
      <c r="S226" s="63"/>
    </row>
    <row r="227">
      <c r="P227" s="4"/>
      <c r="Q227" s="4"/>
      <c r="R227" s="4"/>
      <c r="S227" s="63"/>
    </row>
    <row r="228">
      <c r="P228" s="4"/>
      <c r="Q228" s="4"/>
      <c r="R228" s="4"/>
      <c r="S228" s="63"/>
    </row>
    <row r="229">
      <c r="P229" s="4"/>
      <c r="Q229" s="4"/>
      <c r="R229" s="4"/>
      <c r="S229" s="63"/>
    </row>
    <row r="230">
      <c r="P230" s="4"/>
      <c r="Q230" s="4"/>
      <c r="R230" s="4"/>
      <c r="S230" s="63"/>
    </row>
    <row r="231">
      <c r="P231" s="4"/>
      <c r="Q231" s="4"/>
      <c r="R231" s="4"/>
      <c r="S231" s="63"/>
    </row>
    <row r="232">
      <c r="P232" s="4"/>
      <c r="Q232" s="4"/>
      <c r="R232" s="4"/>
      <c r="S232" s="63"/>
    </row>
    <row r="233">
      <c r="P233" s="4"/>
      <c r="Q233" s="4"/>
      <c r="R233" s="4"/>
      <c r="S233" s="63"/>
    </row>
    <row r="234">
      <c r="P234" s="4"/>
      <c r="Q234" s="4"/>
      <c r="R234" s="4"/>
      <c r="S234" s="63"/>
    </row>
    <row r="235">
      <c r="P235" s="4"/>
      <c r="Q235" s="4"/>
      <c r="R235" s="4"/>
      <c r="S235" s="63"/>
    </row>
    <row r="236">
      <c r="P236" s="4"/>
      <c r="Q236" s="4"/>
      <c r="R236" s="4"/>
      <c r="S236" s="63"/>
    </row>
    <row r="237">
      <c r="P237" s="4"/>
      <c r="Q237" s="4"/>
      <c r="R237" s="4"/>
      <c r="S237" s="63"/>
    </row>
    <row r="238">
      <c r="P238" s="4"/>
      <c r="Q238" s="4"/>
      <c r="R238" s="4"/>
      <c r="S238" s="63"/>
    </row>
    <row r="239">
      <c r="P239" s="4"/>
      <c r="Q239" s="4"/>
      <c r="R239" s="4"/>
      <c r="S239" s="63"/>
    </row>
    <row r="240">
      <c r="P240" s="4"/>
      <c r="Q240" s="4"/>
      <c r="R240" s="4"/>
      <c r="S240" s="63"/>
    </row>
    <row r="241">
      <c r="P241" s="4"/>
      <c r="Q241" s="4"/>
      <c r="R241" s="4"/>
      <c r="S241" s="63"/>
    </row>
    <row r="242">
      <c r="P242" s="4"/>
      <c r="Q242" s="4"/>
      <c r="R242" s="4"/>
      <c r="S242" s="63"/>
    </row>
    <row r="243">
      <c r="P243" s="4"/>
      <c r="Q243" s="4"/>
      <c r="R243" s="4"/>
      <c r="S243" s="63"/>
    </row>
    <row r="244">
      <c r="P244" s="4"/>
      <c r="Q244" s="4"/>
      <c r="R244" s="4"/>
      <c r="S244" s="63"/>
    </row>
    <row r="245">
      <c r="P245" s="4"/>
      <c r="Q245" s="4"/>
      <c r="R245" s="4"/>
      <c r="S245" s="63"/>
    </row>
    <row r="246">
      <c r="P246" s="4"/>
      <c r="Q246" s="4"/>
      <c r="R246" s="4"/>
      <c r="S246" s="63"/>
    </row>
    <row r="247">
      <c r="P247" s="4"/>
      <c r="Q247" s="4"/>
      <c r="R247" s="4"/>
      <c r="S247" s="63"/>
    </row>
    <row r="248">
      <c r="P248" s="4"/>
      <c r="Q248" s="4"/>
      <c r="R248" s="4"/>
      <c r="S248" s="63"/>
    </row>
    <row r="249">
      <c r="P249" s="4"/>
      <c r="Q249" s="4"/>
      <c r="R249" s="4"/>
      <c r="S249" s="63"/>
    </row>
    <row r="250">
      <c r="P250" s="4"/>
      <c r="Q250" s="4"/>
      <c r="R250" s="4"/>
      <c r="S250" s="63"/>
    </row>
    <row r="251">
      <c r="P251" s="4"/>
      <c r="Q251" s="4"/>
      <c r="R251" s="4"/>
      <c r="S251" s="63"/>
    </row>
    <row r="252">
      <c r="P252" s="4"/>
      <c r="Q252" s="4"/>
      <c r="R252" s="4"/>
      <c r="S252" s="63"/>
    </row>
    <row r="253">
      <c r="P253" s="4"/>
      <c r="Q253" s="4"/>
      <c r="R253" s="4"/>
      <c r="S253" s="63"/>
    </row>
    <row r="254">
      <c r="P254" s="4"/>
      <c r="Q254" s="4"/>
      <c r="R254" s="4"/>
      <c r="S254" s="63"/>
    </row>
    <row r="255">
      <c r="P255" s="4"/>
      <c r="Q255" s="4"/>
      <c r="R255" s="4"/>
      <c r="S255" s="63"/>
    </row>
    <row r="256">
      <c r="P256" s="4"/>
      <c r="Q256" s="4"/>
      <c r="R256" s="4"/>
      <c r="S256" s="63"/>
    </row>
    <row r="257">
      <c r="P257" s="4"/>
      <c r="Q257" s="4"/>
      <c r="R257" s="4"/>
      <c r="S257" s="63"/>
    </row>
    <row r="258">
      <c r="P258" s="4"/>
      <c r="Q258" s="4"/>
      <c r="R258" s="4"/>
      <c r="S258" s="63"/>
    </row>
    <row r="259">
      <c r="P259" s="4"/>
      <c r="Q259" s="4"/>
      <c r="R259" s="4"/>
      <c r="S259" s="63"/>
    </row>
    <row r="260">
      <c r="P260" s="4"/>
      <c r="Q260" s="4"/>
      <c r="R260" s="4"/>
      <c r="S260" s="63"/>
    </row>
    <row r="261">
      <c r="P261" s="4"/>
      <c r="Q261" s="4"/>
      <c r="R261" s="4"/>
      <c r="S261" s="63"/>
    </row>
    <row r="262">
      <c r="P262" s="4"/>
      <c r="Q262" s="4"/>
      <c r="R262" s="4"/>
      <c r="S262" s="63"/>
    </row>
    <row r="263">
      <c r="P263" s="4"/>
      <c r="Q263" s="4"/>
      <c r="R263" s="4"/>
      <c r="S263" s="63"/>
    </row>
    <row r="264">
      <c r="P264" s="4"/>
      <c r="Q264" s="4"/>
      <c r="R264" s="4"/>
      <c r="S264" s="63"/>
    </row>
    <row r="265">
      <c r="P265" s="4"/>
      <c r="Q265" s="4"/>
      <c r="R265" s="4"/>
      <c r="S265" s="63"/>
    </row>
    <row r="266">
      <c r="P266" s="4"/>
      <c r="Q266" s="4"/>
      <c r="R266" s="4"/>
      <c r="S266" s="63"/>
    </row>
    <row r="267">
      <c r="P267" s="4"/>
      <c r="Q267" s="4"/>
      <c r="R267" s="4"/>
      <c r="S267" s="63"/>
    </row>
    <row r="268">
      <c r="P268" s="4"/>
      <c r="Q268" s="4"/>
      <c r="R268" s="4"/>
      <c r="S268" s="63"/>
    </row>
    <row r="269">
      <c r="P269" s="4"/>
      <c r="Q269" s="4"/>
      <c r="R269" s="4"/>
      <c r="S269" s="63"/>
    </row>
    <row r="270">
      <c r="P270" s="4"/>
      <c r="Q270" s="4"/>
      <c r="R270" s="4"/>
      <c r="S270" s="63"/>
    </row>
    <row r="271">
      <c r="P271" s="4"/>
      <c r="Q271" s="4"/>
      <c r="R271" s="4"/>
      <c r="S271" s="63"/>
    </row>
    <row r="272">
      <c r="P272" s="4"/>
      <c r="Q272" s="4"/>
      <c r="R272" s="4"/>
      <c r="S272" s="63"/>
    </row>
    <row r="273">
      <c r="P273" s="4"/>
      <c r="Q273" s="4"/>
      <c r="R273" s="4"/>
      <c r="S273" s="63"/>
    </row>
    <row r="274">
      <c r="P274" s="4"/>
      <c r="Q274" s="4"/>
      <c r="R274" s="4"/>
      <c r="S274" s="63"/>
    </row>
    <row r="275">
      <c r="P275" s="4"/>
      <c r="Q275" s="4"/>
      <c r="R275" s="4"/>
      <c r="S275" s="63"/>
    </row>
    <row r="276">
      <c r="P276" s="4"/>
      <c r="Q276" s="4"/>
      <c r="R276" s="4"/>
      <c r="S276" s="63"/>
    </row>
    <row r="277">
      <c r="P277" s="4"/>
      <c r="Q277" s="4"/>
      <c r="R277" s="4"/>
      <c r="S277" s="63"/>
    </row>
    <row r="278">
      <c r="P278" s="4"/>
      <c r="Q278" s="4"/>
      <c r="R278" s="4"/>
      <c r="S278" s="63"/>
    </row>
    <row r="279">
      <c r="P279" s="4"/>
      <c r="Q279" s="4"/>
      <c r="R279" s="4"/>
      <c r="S279" s="63"/>
    </row>
    <row r="280">
      <c r="P280" s="4"/>
      <c r="Q280" s="4"/>
      <c r="R280" s="4"/>
      <c r="S280" s="63"/>
    </row>
    <row r="281">
      <c r="P281" s="4"/>
      <c r="Q281" s="4"/>
      <c r="R281" s="4"/>
      <c r="S281" s="63"/>
    </row>
    <row r="282">
      <c r="P282" s="4"/>
      <c r="Q282" s="4"/>
      <c r="R282" s="4"/>
      <c r="S282" s="63"/>
    </row>
    <row r="283">
      <c r="P283" s="4"/>
      <c r="Q283" s="4"/>
      <c r="R283" s="4"/>
      <c r="S283" s="63"/>
    </row>
    <row r="284">
      <c r="P284" s="4"/>
      <c r="Q284" s="4"/>
      <c r="R284" s="4"/>
      <c r="S284" s="63"/>
    </row>
    <row r="285">
      <c r="P285" s="4"/>
      <c r="Q285" s="4"/>
      <c r="R285" s="4"/>
      <c r="S285" s="63"/>
    </row>
    <row r="286">
      <c r="P286" s="4"/>
      <c r="Q286" s="4"/>
      <c r="R286" s="4"/>
      <c r="S286" s="63"/>
    </row>
    <row r="287">
      <c r="P287" s="4"/>
      <c r="Q287" s="4"/>
      <c r="R287" s="4"/>
      <c r="S287" s="63"/>
    </row>
    <row r="288">
      <c r="P288" s="4"/>
      <c r="Q288" s="4"/>
      <c r="R288" s="4"/>
      <c r="S288" s="63"/>
    </row>
    <row r="289">
      <c r="P289" s="4"/>
      <c r="Q289" s="4"/>
      <c r="R289" s="4"/>
      <c r="S289" s="63"/>
    </row>
    <row r="290">
      <c r="P290" s="4"/>
      <c r="Q290" s="4"/>
      <c r="R290" s="4"/>
      <c r="S290" s="63"/>
    </row>
    <row r="291">
      <c r="P291" s="4"/>
      <c r="Q291" s="4"/>
      <c r="R291" s="4"/>
      <c r="S291" s="63"/>
    </row>
    <row r="292">
      <c r="P292" s="4"/>
      <c r="Q292" s="4"/>
      <c r="R292" s="4"/>
      <c r="S292" s="63"/>
    </row>
    <row r="293">
      <c r="P293" s="4"/>
      <c r="Q293" s="4"/>
      <c r="R293" s="4"/>
      <c r="S293" s="63"/>
    </row>
    <row r="294">
      <c r="P294" s="4"/>
      <c r="Q294" s="4"/>
      <c r="R294" s="4"/>
      <c r="S294" s="63"/>
    </row>
    <row r="295">
      <c r="P295" s="4"/>
      <c r="Q295" s="4"/>
      <c r="R295" s="4"/>
      <c r="S295" s="63"/>
    </row>
    <row r="296">
      <c r="P296" s="4"/>
      <c r="Q296" s="4"/>
      <c r="R296" s="4"/>
      <c r="S296" s="63"/>
    </row>
    <row r="297">
      <c r="P297" s="4"/>
      <c r="Q297" s="4"/>
      <c r="R297" s="4"/>
      <c r="S297" s="63"/>
    </row>
    <row r="298">
      <c r="P298" s="4"/>
      <c r="Q298" s="4"/>
      <c r="R298" s="4"/>
      <c r="S298" s="63"/>
    </row>
    <row r="299">
      <c r="P299" s="4"/>
      <c r="Q299" s="4"/>
      <c r="R299" s="4"/>
      <c r="S299" s="63"/>
    </row>
    <row r="300">
      <c r="P300" s="4"/>
      <c r="Q300" s="4"/>
      <c r="R300" s="4"/>
      <c r="S300" s="63"/>
    </row>
    <row r="301">
      <c r="P301" s="4"/>
      <c r="Q301" s="4"/>
      <c r="R301" s="4"/>
      <c r="S301" s="63"/>
    </row>
    <row r="302">
      <c r="P302" s="4"/>
      <c r="Q302" s="4"/>
      <c r="R302" s="4"/>
      <c r="S302" s="63"/>
    </row>
    <row r="303">
      <c r="P303" s="4"/>
      <c r="Q303" s="4"/>
      <c r="R303" s="4"/>
      <c r="S303" s="63"/>
    </row>
    <row r="304">
      <c r="P304" s="4"/>
      <c r="Q304" s="4"/>
      <c r="R304" s="4"/>
      <c r="S304" s="63"/>
    </row>
    <row r="305">
      <c r="P305" s="4"/>
      <c r="Q305" s="4"/>
      <c r="R305" s="4"/>
      <c r="S305" s="63"/>
    </row>
    <row r="306">
      <c r="P306" s="4"/>
      <c r="Q306" s="4"/>
      <c r="R306" s="4"/>
      <c r="S306" s="63"/>
    </row>
    <row r="307">
      <c r="P307" s="4"/>
      <c r="Q307" s="4"/>
      <c r="R307" s="4"/>
      <c r="S307" s="63"/>
    </row>
    <row r="308">
      <c r="P308" s="4"/>
      <c r="Q308" s="4"/>
      <c r="R308" s="4"/>
      <c r="S308" s="63"/>
    </row>
    <row r="309">
      <c r="P309" s="4"/>
      <c r="Q309" s="4"/>
      <c r="R309" s="4"/>
      <c r="S309" s="63"/>
    </row>
    <row r="310">
      <c r="P310" s="4"/>
      <c r="Q310" s="4"/>
      <c r="R310" s="4"/>
      <c r="S310" s="63"/>
    </row>
    <row r="311">
      <c r="P311" s="4"/>
      <c r="Q311" s="4"/>
      <c r="R311" s="4"/>
      <c r="S311" s="63"/>
    </row>
    <row r="312">
      <c r="P312" s="4"/>
      <c r="Q312" s="4"/>
      <c r="R312" s="4"/>
      <c r="S312" s="63"/>
    </row>
    <row r="313">
      <c r="P313" s="4"/>
      <c r="Q313" s="4"/>
      <c r="R313" s="4"/>
      <c r="S313" s="63"/>
    </row>
    <row r="314">
      <c r="P314" s="4"/>
      <c r="Q314" s="4"/>
      <c r="R314" s="4"/>
      <c r="S314" s="63"/>
    </row>
    <row r="315">
      <c r="P315" s="4"/>
      <c r="Q315" s="4"/>
      <c r="R315" s="4"/>
      <c r="S315" s="63"/>
    </row>
    <row r="316">
      <c r="P316" s="4"/>
      <c r="Q316" s="4"/>
      <c r="R316" s="4"/>
      <c r="S316" s="63"/>
    </row>
    <row r="317">
      <c r="P317" s="4"/>
      <c r="Q317" s="4"/>
      <c r="R317" s="4"/>
      <c r="S317" s="63"/>
    </row>
    <row r="318">
      <c r="P318" s="4"/>
      <c r="Q318" s="4"/>
      <c r="R318" s="4"/>
      <c r="S318" s="63"/>
    </row>
    <row r="319">
      <c r="P319" s="4"/>
      <c r="Q319" s="4"/>
      <c r="R319" s="4"/>
      <c r="S319" s="63"/>
    </row>
    <row r="320">
      <c r="P320" s="4"/>
      <c r="Q320" s="4"/>
      <c r="R320" s="4"/>
      <c r="S320" s="63"/>
    </row>
    <row r="321">
      <c r="P321" s="4"/>
      <c r="Q321" s="4"/>
      <c r="R321" s="4"/>
      <c r="S321" s="63"/>
    </row>
    <row r="322">
      <c r="P322" s="4"/>
      <c r="Q322" s="4"/>
      <c r="R322" s="4"/>
      <c r="S322" s="63"/>
    </row>
    <row r="323">
      <c r="P323" s="4"/>
      <c r="Q323" s="4"/>
      <c r="R323" s="4"/>
      <c r="S323" s="63"/>
    </row>
    <row r="324">
      <c r="P324" s="4"/>
      <c r="Q324" s="4"/>
      <c r="R324" s="4"/>
      <c r="S324" s="63"/>
    </row>
    <row r="325">
      <c r="P325" s="4"/>
      <c r="Q325" s="4"/>
      <c r="R325" s="4"/>
      <c r="S325" s="63"/>
    </row>
    <row r="326">
      <c r="P326" s="4"/>
      <c r="Q326" s="4"/>
      <c r="R326" s="4"/>
      <c r="S326" s="63"/>
    </row>
    <row r="327">
      <c r="P327" s="4"/>
      <c r="Q327" s="4"/>
      <c r="R327" s="4"/>
      <c r="S327" s="63"/>
    </row>
    <row r="328">
      <c r="P328" s="4"/>
      <c r="Q328" s="4"/>
      <c r="R328" s="4"/>
      <c r="S328" s="63"/>
    </row>
    <row r="329">
      <c r="P329" s="4"/>
      <c r="Q329" s="4"/>
      <c r="R329" s="4"/>
      <c r="S329" s="63"/>
    </row>
    <row r="330">
      <c r="P330" s="4"/>
      <c r="Q330" s="4"/>
      <c r="R330" s="4"/>
      <c r="S330" s="63"/>
    </row>
    <row r="331">
      <c r="P331" s="4"/>
      <c r="Q331" s="4"/>
      <c r="R331" s="4"/>
      <c r="S331" s="63"/>
    </row>
    <row r="332">
      <c r="P332" s="4"/>
      <c r="Q332" s="4"/>
      <c r="R332" s="4"/>
      <c r="S332" s="63"/>
    </row>
    <row r="333">
      <c r="P333" s="4"/>
      <c r="Q333" s="4"/>
      <c r="R333" s="4"/>
      <c r="S333" s="63"/>
    </row>
    <row r="334">
      <c r="P334" s="4"/>
      <c r="Q334" s="4"/>
      <c r="R334" s="4"/>
      <c r="S334" s="63"/>
    </row>
    <row r="335">
      <c r="P335" s="4"/>
      <c r="Q335" s="4"/>
      <c r="R335" s="4"/>
      <c r="S335" s="63"/>
    </row>
    <row r="336">
      <c r="P336" s="4"/>
      <c r="Q336" s="4"/>
      <c r="R336" s="4"/>
      <c r="S336" s="63"/>
    </row>
    <row r="337">
      <c r="P337" s="4"/>
      <c r="Q337" s="4"/>
      <c r="R337" s="4"/>
      <c r="S337" s="63"/>
    </row>
    <row r="338">
      <c r="P338" s="4"/>
      <c r="Q338" s="4"/>
      <c r="R338" s="4"/>
      <c r="S338" s="63"/>
    </row>
    <row r="339">
      <c r="P339" s="4"/>
      <c r="Q339" s="4"/>
      <c r="R339" s="4"/>
      <c r="S339" s="63"/>
    </row>
    <row r="340">
      <c r="P340" s="4"/>
      <c r="Q340" s="4"/>
      <c r="R340" s="4"/>
      <c r="S340" s="63"/>
    </row>
    <row r="341">
      <c r="P341" s="4"/>
      <c r="Q341" s="4"/>
      <c r="R341" s="4"/>
      <c r="S341" s="63"/>
    </row>
    <row r="342">
      <c r="P342" s="4"/>
      <c r="Q342" s="4"/>
      <c r="R342" s="4"/>
      <c r="S342" s="63"/>
    </row>
    <row r="343">
      <c r="P343" s="4"/>
      <c r="Q343" s="4"/>
      <c r="R343" s="4"/>
      <c r="S343" s="63"/>
    </row>
    <row r="344">
      <c r="P344" s="4"/>
      <c r="Q344" s="4"/>
      <c r="R344" s="4"/>
      <c r="S344" s="63"/>
    </row>
    <row r="345">
      <c r="P345" s="4"/>
      <c r="Q345" s="4"/>
      <c r="R345" s="4"/>
      <c r="S345" s="63"/>
    </row>
    <row r="346">
      <c r="P346" s="4"/>
      <c r="Q346" s="4"/>
      <c r="R346" s="4"/>
      <c r="S346" s="63"/>
    </row>
    <row r="347">
      <c r="P347" s="4"/>
      <c r="Q347" s="4"/>
      <c r="R347" s="4"/>
      <c r="S347" s="63"/>
    </row>
    <row r="348">
      <c r="P348" s="4"/>
      <c r="Q348" s="4"/>
      <c r="R348" s="4"/>
      <c r="S348" s="63"/>
    </row>
    <row r="349">
      <c r="P349" s="4"/>
      <c r="Q349" s="4"/>
      <c r="R349" s="4"/>
      <c r="S349" s="63"/>
    </row>
    <row r="350">
      <c r="P350" s="4"/>
      <c r="Q350" s="4"/>
      <c r="R350" s="4"/>
      <c r="S350" s="63"/>
    </row>
    <row r="351">
      <c r="P351" s="4"/>
      <c r="Q351" s="4"/>
      <c r="R351" s="4"/>
      <c r="S351" s="63"/>
    </row>
    <row r="352">
      <c r="P352" s="4"/>
      <c r="Q352" s="4"/>
      <c r="R352" s="4"/>
      <c r="S352" s="63"/>
    </row>
    <row r="353">
      <c r="P353" s="4"/>
      <c r="Q353" s="4"/>
      <c r="R353" s="4"/>
      <c r="S353" s="63"/>
    </row>
    <row r="354">
      <c r="P354" s="4"/>
      <c r="Q354" s="4"/>
      <c r="R354" s="4"/>
      <c r="S354" s="63"/>
    </row>
    <row r="355">
      <c r="P355" s="4"/>
      <c r="Q355" s="4"/>
      <c r="R355" s="4"/>
      <c r="S355" s="63"/>
    </row>
    <row r="356">
      <c r="P356" s="4"/>
      <c r="Q356" s="4"/>
      <c r="R356" s="4"/>
      <c r="S356" s="63"/>
    </row>
    <row r="357">
      <c r="P357" s="4"/>
      <c r="Q357" s="4"/>
      <c r="R357" s="4"/>
      <c r="S357" s="63"/>
    </row>
    <row r="358">
      <c r="P358" s="4"/>
      <c r="Q358" s="4"/>
      <c r="R358" s="4"/>
      <c r="S358" s="63"/>
    </row>
    <row r="359">
      <c r="P359" s="4"/>
      <c r="Q359" s="4"/>
      <c r="R359" s="4"/>
      <c r="S359" s="63"/>
    </row>
    <row r="360">
      <c r="P360" s="4"/>
      <c r="Q360" s="4"/>
      <c r="R360" s="4"/>
      <c r="S360" s="63"/>
    </row>
    <row r="361">
      <c r="P361" s="4"/>
      <c r="Q361" s="4"/>
      <c r="R361" s="4"/>
      <c r="S361" s="63"/>
    </row>
    <row r="362">
      <c r="P362" s="4"/>
      <c r="Q362" s="4"/>
      <c r="R362" s="4"/>
      <c r="S362" s="63"/>
    </row>
    <row r="363">
      <c r="P363" s="4"/>
      <c r="Q363" s="4"/>
      <c r="R363" s="4"/>
      <c r="S363" s="63"/>
    </row>
    <row r="364">
      <c r="P364" s="4"/>
      <c r="Q364" s="4"/>
      <c r="R364" s="4"/>
      <c r="S364" s="63"/>
    </row>
    <row r="365">
      <c r="P365" s="4"/>
      <c r="Q365" s="4"/>
      <c r="R365" s="4"/>
      <c r="S365" s="63"/>
    </row>
    <row r="366">
      <c r="P366" s="4"/>
      <c r="Q366" s="4"/>
      <c r="R366" s="4"/>
      <c r="S366" s="63"/>
    </row>
    <row r="367">
      <c r="P367" s="4"/>
      <c r="Q367" s="4"/>
      <c r="R367" s="4"/>
      <c r="S367" s="63"/>
    </row>
    <row r="368">
      <c r="P368" s="4"/>
      <c r="Q368" s="4"/>
      <c r="R368" s="4"/>
      <c r="S368" s="63"/>
    </row>
    <row r="369">
      <c r="P369" s="4"/>
      <c r="Q369" s="4"/>
      <c r="R369" s="4"/>
      <c r="S369" s="63"/>
    </row>
    <row r="370">
      <c r="P370" s="4"/>
      <c r="Q370" s="4"/>
      <c r="R370" s="4"/>
      <c r="S370" s="63"/>
    </row>
    <row r="371">
      <c r="P371" s="4"/>
      <c r="Q371" s="4"/>
      <c r="R371" s="4"/>
      <c r="S371" s="63"/>
    </row>
    <row r="372">
      <c r="P372" s="4"/>
      <c r="Q372" s="4"/>
      <c r="R372" s="4"/>
      <c r="S372" s="63"/>
    </row>
    <row r="373">
      <c r="P373" s="4"/>
      <c r="Q373" s="4"/>
      <c r="R373" s="4"/>
      <c r="S373" s="63"/>
    </row>
    <row r="374">
      <c r="P374" s="4"/>
      <c r="Q374" s="4"/>
      <c r="R374" s="4"/>
      <c r="S374" s="63"/>
    </row>
    <row r="375">
      <c r="P375" s="4"/>
      <c r="Q375" s="4"/>
      <c r="R375" s="4"/>
      <c r="S375" s="63"/>
    </row>
    <row r="376">
      <c r="P376" s="4"/>
      <c r="Q376" s="4"/>
      <c r="R376" s="4"/>
      <c r="S376" s="63"/>
    </row>
    <row r="377">
      <c r="P377" s="4"/>
      <c r="Q377" s="4"/>
      <c r="R377" s="4"/>
      <c r="S377" s="63"/>
    </row>
    <row r="378">
      <c r="P378" s="4"/>
      <c r="Q378" s="4"/>
      <c r="R378" s="4"/>
      <c r="S378" s="63"/>
    </row>
    <row r="379">
      <c r="P379" s="4"/>
      <c r="Q379" s="4"/>
      <c r="R379" s="4"/>
      <c r="S379" s="63"/>
    </row>
    <row r="380">
      <c r="P380" s="4"/>
      <c r="Q380" s="4"/>
      <c r="R380" s="4"/>
      <c r="S380" s="63"/>
    </row>
    <row r="381">
      <c r="P381" s="4"/>
      <c r="Q381" s="4"/>
      <c r="R381" s="4"/>
      <c r="S381" s="63"/>
    </row>
    <row r="382">
      <c r="P382" s="4"/>
      <c r="Q382" s="4"/>
      <c r="R382" s="4"/>
      <c r="S382" s="63"/>
    </row>
    <row r="383">
      <c r="P383" s="4"/>
      <c r="Q383" s="4"/>
      <c r="R383" s="4"/>
      <c r="S383" s="63"/>
    </row>
    <row r="384">
      <c r="P384" s="4"/>
      <c r="Q384" s="4"/>
      <c r="R384" s="4"/>
      <c r="S384" s="63"/>
    </row>
    <row r="385">
      <c r="P385" s="4"/>
      <c r="Q385" s="4"/>
      <c r="R385" s="4"/>
      <c r="S385" s="63"/>
    </row>
    <row r="386">
      <c r="P386" s="4"/>
      <c r="Q386" s="4"/>
      <c r="R386" s="4"/>
      <c r="S386" s="63"/>
    </row>
    <row r="387">
      <c r="P387" s="4"/>
      <c r="Q387" s="4"/>
      <c r="R387" s="4"/>
      <c r="S387" s="63"/>
    </row>
    <row r="388">
      <c r="P388" s="4"/>
      <c r="Q388" s="4"/>
      <c r="R388" s="4"/>
      <c r="S388" s="63"/>
    </row>
    <row r="389">
      <c r="P389" s="4"/>
      <c r="Q389" s="4"/>
      <c r="R389" s="4"/>
      <c r="S389" s="63"/>
    </row>
    <row r="390">
      <c r="P390" s="4"/>
      <c r="Q390" s="4"/>
      <c r="R390" s="4"/>
      <c r="S390" s="63"/>
    </row>
    <row r="391">
      <c r="P391" s="4"/>
      <c r="Q391" s="4"/>
      <c r="R391" s="4"/>
      <c r="S391" s="63"/>
    </row>
    <row r="392">
      <c r="P392" s="4"/>
      <c r="Q392" s="4"/>
      <c r="R392" s="4"/>
      <c r="S392" s="63"/>
    </row>
    <row r="393">
      <c r="P393" s="4"/>
      <c r="Q393" s="4"/>
      <c r="R393" s="4"/>
      <c r="S393" s="63"/>
    </row>
    <row r="394">
      <c r="P394" s="4"/>
      <c r="Q394" s="4"/>
      <c r="R394" s="4"/>
      <c r="S394" s="63"/>
    </row>
    <row r="395">
      <c r="P395" s="4"/>
      <c r="Q395" s="4"/>
      <c r="R395" s="4"/>
      <c r="S395" s="63"/>
    </row>
    <row r="396">
      <c r="P396" s="4"/>
      <c r="Q396" s="4"/>
      <c r="R396" s="4"/>
      <c r="S396" s="63"/>
    </row>
    <row r="397">
      <c r="P397" s="4"/>
      <c r="Q397" s="4"/>
      <c r="R397" s="4"/>
      <c r="S397" s="63"/>
    </row>
    <row r="398">
      <c r="P398" s="4"/>
      <c r="Q398" s="4"/>
      <c r="R398" s="4"/>
      <c r="S398" s="63"/>
    </row>
    <row r="399">
      <c r="P399" s="4"/>
      <c r="Q399" s="4"/>
      <c r="R399" s="4"/>
      <c r="S399" s="63"/>
    </row>
    <row r="400">
      <c r="P400" s="4"/>
      <c r="Q400" s="4"/>
      <c r="R400" s="4"/>
      <c r="S400" s="63"/>
    </row>
    <row r="401">
      <c r="P401" s="4"/>
      <c r="Q401" s="4"/>
      <c r="R401" s="4"/>
      <c r="S401" s="63"/>
    </row>
    <row r="402">
      <c r="P402" s="4"/>
      <c r="Q402" s="4"/>
      <c r="R402" s="4"/>
      <c r="S402" s="63"/>
    </row>
    <row r="403">
      <c r="P403" s="4"/>
      <c r="Q403" s="4"/>
      <c r="R403" s="4"/>
      <c r="S403" s="63"/>
    </row>
    <row r="404">
      <c r="P404" s="4"/>
      <c r="Q404" s="4"/>
      <c r="R404" s="4"/>
      <c r="S404" s="63"/>
    </row>
    <row r="405">
      <c r="P405" s="4"/>
      <c r="Q405" s="4"/>
      <c r="R405" s="4"/>
      <c r="S405" s="63"/>
    </row>
    <row r="406">
      <c r="P406" s="4"/>
      <c r="Q406" s="4"/>
      <c r="R406" s="4"/>
      <c r="S406" s="63"/>
    </row>
    <row r="407">
      <c r="P407" s="4"/>
      <c r="Q407" s="4"/>
      <c r="R407" s="4"/>
      <c r="S407" s="63"/>
    </row>
    <row r="408">
      <c r="P408" s="4"/>
      <c r="Q408" s="4"/>
      <c r="R408" s="4"/>
      <c r="S408" s="63"/>
    </row>
    <row r="409">
      <c r="P409" s="4"/>
      <c r="Q409" s="4"/>
      <c r="R409" s="4"/>
      <c r="S409" s="63"/>
    </row>
    <row r="410">
      <c r="P410" s="4"/>
      <c r="Q410" s="4"/>
      <c r="R410" s="4"/>
      <c r="S410" s="63"/>
    </row>
    <row r="411">
      <c r="P411" s="4"/>
      <c r="Q411" s="4"/>
      <c r="R411" s="4"/>
      <c r="S411" s="63"/>
    </row>
    <row r="412">
      <c r="P412" s="4"/>
      <c r="Q412" s="4"/>
      <c r="R412" s="4"/>
      <c r="S412" s="63"/>
    </row>
    <row r="413">
      <c r="P413" s="4"/>
      <c r="Q413" s="4"/>
      <c r="R413" s="4"/>
      <c r="S413" s="63"/>
    </row>
    <row r="414">
      <c r="P414" s="4"/>
      <c r="Q414" s="4"/>
      <c r="R414" s="4"/>
      <c r="S414" s="63"/>
    </row>
    <row r="415">
      <c r="P415" s="4"/>
      <c r="Q415" s="4"/>
      <c r="R415" s="4"/>
      <c r="S415" s="63"/>
    </row>
    <row r="416">
      <c r="P416" s="4"/>
      <c r="Q416" s="4"/>
      <c r="R416" s="4"/>
      <c r="S416" s="63"/>
    </row>
    <row r="417">
      <c r="P417" s="4"/>
      <c r="Q417" s="4"/>
      <c r="R417" s="4"/>
      <c r="S417" s="63"/>
    </row>
    <row r="418">
      <c r="P418" s="4"/>
      <c r="Q418" s="4"/>
      <c r="R418" s="4"/>
      <c r="S418" s="63"/>
    </row>
    <row r="419">
      <c r="P419" s="4"/>
      <c r="Q419" s="4"/>
      <c r="R419" s="4"/>
      <c r="S419" s="63"/>
    </row>
    <row r="420">
      <c r="P420" s="4"/>
      <c r="Q420" s="4"/>
      <c r="R420" s="4"/>
      <c r="S420" s="63"/>
    </row>
    <row r="421">
      <c r="P421" s="4"/>
      <c r="Q421" s="4"/>
      <c r="R421" s="4"/>
      <c r="S421" s="63"/>
    </row>
    <row r="422">
      <c r="P422" s="4"/>
      <c r="Q422" s="4"/>
      <c r="R422" s="4"/>
      <c r="S422" s="63"/>
    </row>
    <row r="423">
      <c r="P423" s="4"/>
      <c r="Q423" s="4"/>
      <c r="R423" s="4"/>
      <c r="S423" s="63"/>
    </row>
    <row r="424">
      <c r="P424" s="4"/>
      <c r="Q424" s="4"/>
      <c r="R424" s="4"/>
      <c r="S424" s="63"/>
    </row>
    <row r="425">
      <c r="P425" s="4"/>
      <c r="Q425" s="4"/>
      <c r="R425" s="4"/>
      <c r="S425" s="63"/>
    </row>
    <row r="426">
      <c r="P426" s="4"/>
      <c r="Q426" s="4"/>
      <c r="R426" s="4"/>
      <c r="S426" s="63"/>
    </row>
    <row r="427">
      <c r="P427" s="4"/>
      <c r="Q427" s="4"/>
      <c r="R427" s="4"/>
      <c r="S427" s="63"/>
    </row>
    <row r="428">
      <c r="P428" s="4"/>
      <c r="Q428" s="4"/>
      <c r="R428" s="4"/>
      <c r="S428" s="63"/>
    </row>
    <row r="429">
      <c r="P429" s="4"/>
      <c r="Q429" s="4"/>
      <c r="R429" s="4"/>
      <c r="S429" s="63"/>
    </row>
    <row r="430">
      <c r="P430" s="4"/>
      <c r="Q430" s="4"/>
      <c r="R430" s="4"/>
      <c r="S430" s="63"/>
    </row>
    <row r="431">
      <c r="P431" s="4"/>
      <c r="Q431" s="4"/>
      <c r="R431" s="4"/>
      <c r="S431" s="63"/>
    </row>
    <row r="432">
      <c r="P432" s="4"/>
      <c r="Q432" s="4"/>
      <c r="R432" s="4"/>
      <c r="S432" s="63"/>
    </row>
    <row r="433">
      <c r="P433" s="4"/>
      <c r="Q433" s="4"/>
      <c r="R433" s="4"/>
      <c r="S433" s="63"/>
    </row>
    <row r="434">
      <c r="P434" s="4"/>
      <c r="Q434" s="4"/>
      <c r="R434" s="4"/>
      <c r="S434" s="63"/>
    </row>
    <row r="435">
      <c r="P435" s="4"/>
      <c r="Q435" s="4"/>
      <c r="R435" s="4"/>
      <c r="S435" s="63"/>
    </row>
    <row r="436">
      <c r="P436" s="4"/>
      <c r="Q436" s="4"/>
      <c r="R436" s="4"/>
      <c r="S436" s="63"/>
    </row>
    <row r="437">
      <c r="P437" s="4"/>
      <c r="Q437" s="4"/>
      <c r="R437" s="4"/>
      <c r="S437" s="63"/>
    </row>
    <row r="438">
      <c r="P438" s="4"/>
      <c r="Q438" s="4"/>
      <c r="R438" s="4"/>
      <c r="S438" s="63"/>
    </row>
    <row r="439">
      <c r="P439" s="4"/>
      <c r="Q439" s="4"/>
      <c r="R439" s="4"/>
      <c r="S439" s="63"/>
    </row>
    <row r="440">
      <c r="P440" s="4"/>
      <c r="Q440" s="4"/>
      <c r="R440" s="4"/>
      <c r="S440" s="63"/>
    </row>
    <row r="441">
      <c r="P441" s="4"/>
      <c r="Q441" s="4"/>
      <c r="R441" s="4"/>
      <c r="S441" s="63"/>
    </row>
    <row r="442">
      <c r="P442" s="4"/>
      <c r="Q442" s="4"/>
      <c r="R442" s="4"/>
      <c r="S442" s="63"/>
    </row>
    <row r="443">
      <c r="P443" s="4"/>
      <c r="Q443" s="4"/>
      <c r="R443" s="4"/>
      <c r="S443" s="63"/>
    </row>
    <row r="444">
      <c r="P444" s="4"/>
      <c r="Q444" s="4"/>
      <c r="R444" s="4"/>
      <c r="S444" s="63"/>
    </row>
    <row r="445">
      <c r="P445" s="4"/>
      <c r="Q445" s="4"/>
      <c r="R445" s="4"/>
      <c r="S445" s="63"/>
    </row>
    <row r="446">
      <c r="P446" s="4"/>
      <c r="Q446" s="4"/>
      <c r="R446" s="4"/>
      <c r="S446" s="63"/>
    </row>
    <row r="447">
      <c r="P447" s="4"/>
      <c r="Q447" s="4"/>
      <c r="R447" s="4"/>
      <c r="S447" s="63"/>
    </row>
    <row r="448">
      <c r="P448" s="4"/>
      <c r="Q448" s="4"/>
      <c r="R448" s="4"/>
      <c r="S448" s="63"/>
    </row>
    <row r="449">
      <c r="P449" s="4"/>
      <c r="Q449" s="4"/>
      <c r="R449" s="4"/>
      <c r="S449" s="63"/>
    </row>
    <row r="450">
      <c r="P450" s="4"/>
      <c r="Q450" s="4"/>
      <c r="R450" s="4"/>
      <c r="S450" s="63"/>
    </row>
    <row r="451">
      <c r="P451" s="4"/>
      <c r="Q451" s="4"/>
      <c r="R451" s="4"/>
      <c r="S451" s="63"/>
    </row>
    <row r="452">
      <c r="P452" s="4"/>
      <c r="Q452" s="4"/>
      <c r="R452" s="4"/>
      <c r="S452" s="63"/>
    </row>
    <row r="453">
      <c r="P453" s="4"/>
      <c r="Q453" s="4"/>
      <c r="R453" s="4"/>
      <c r="S453" s="63"/>
    </row>
    <row r="454">
      <c r="P454" s="4"/>
      <c r="Q454" s="4"/>
      <c r="R454" s="4"/>
      <c r="S454" s="63"/>
    </row>
    <row r="455">
      <c r="P455" s="4"/>
      <c r="Q455" s="4"/>
      <c r="R455" s="4"/>
      <c r="S455" s="63"/>
    </row>
    <row r="456">
      <c r="P456" s="4"/>
      <c r="Q456" s="4"/>
      <c r="R456" s="4"/>
      <c r="S456" s="63"/>
    </row>
    <row r="457">
      <c r="P457" s="4"/>
      <c r="Q457" s="4"/>
      <c r="R457" s="4"/>
      <c r="S457" s="63"/>
    </row>
    <row r="458">
      <c r="P458" s="4"/>
      <c r="Q458" s="4"/>
      <c r="R458" s="4"/>
      <c r="S458" s="63"/>
    </row>
    <row r="459">
      <c r="P459" s="4"/>
      <c r="Q459" s="4"/>
      <c r="R459" s="4"/>
      <c r="S459" s="63"/>
    </row>
    <row r="460">
      <c r="P460" s="4"/>
      <c r="Q460" s="4"/>
      <c r="R460" s="4"/>
      <c r="S460" s="63"/>
    </row>
    <row r="461">
      <c r="P461" s="4"/>
      <c r="Q461" s="4"/>
      <c r="R461" s="4"/>
      <c r="S461" s="63"/>
    </row>
    <row r="462">
      <c r="P462" s="4"/>
      <c r="Q462" s="4"/>
      <c r="R462" s="4"/>
      <c r="S462" s="63"/>
    </row>
    <row r="463">
      <c r="P463" s="4"/>
      <c r="Q463" s="4"/>
      <c r="R463" s="4"/>
      <c r="S463" s="63"/>
    </row>
    <row r="464">
      <c r="P464" s="4"/>
      <c r="Q464" s="4"/>
      <c r="R464" s="4"/>
      <c r="S464" s="63"/>
    </row>
    <row r="465">
      <c r="P465" s="4"/>
      <c r="Q465" s="4"/>
      <c r="R465" s="4"/>
      <c r="S465" s="63"/>
    </row>
    <row r="466">
      <c r="P466" s="4"/>
      <c r="Q466" s="4"/>
      <c r="R466" s="4"/>
      <c r="S466" s="63"/>
    </row>
    <row r="467">
      <c r="P467" s="4"/>
      <c r="Q467" s="4"/>
      <c r="R467" s="4"/>
      <c r="S467" s="63"/>
    </row>
    <row r="468">
      <c r="P468" s="4"/>
      <c r="Q468" s="4"/>
      <c r="R468" s="4"/>
      <c r="S468" s="63"/>
    </row>
    <row r="469">
      <c r="P469" s="4"/>
      <c r="Q469" s="4"/>
      <c r="R469" s="4"/>
      <c r="S469" s="63"/>
    </row>
    <row r="470">
      <c r="P470" s="4"/>
      <c r="Q470" s="4"/>
      <c r="R470" s="4"/>
      <c r="S470" s="63"/>
    </row>
    <row r="471">
      <c r="P471" s="4"/>
      <c r="Q471" s="4"/>
      <c r="R471" s="4"/>
      <c r="S471" s="63"/>
    </row>
    <row r="472">
      <c r="P472" s="4"/>
      <c r="Q472" s="4"/>
      <c r="R472" s="4"/>
      <c r="S472" s="63"/>
    </row>
    <row r="473">
      <c r="P473" s="4"/>
      <c r="Q473" s="4"/>
      <c r="R473" s="4"/>
      <c r="S473" s="63"/>
    </row>
    <row r="474">
      <c r="P474" s="4"/>
      <c r="Q474" s="4"/>
      <c r="R474" s="4"/>
      <c r="S474" s="63"/>
    </row>
    <row r="475">
      <c r="P475" s="4"/>
      <c r="Q475" s="4"/>
      <c r="R475" s="4"/>
      <c r="S475" s="63"/>
    </row>
    <row r="476">
      <c r="P476" s="4"/>
      <c r="Q476" s="4"/>
      <c r="R476" s="4"/>
      <c r="S476" s="63"/>
    </row>
    <row r="477">
      <c r="P477" s="4"/>
      <c r="Q477" s="4"/>
      <c r="R477" s="4"/>
      <c r="S477" s="63"/>
    </row>
    <row r="478">
      <c r="P478" s="4"/>
      <c r="Q478" s="4"/>
      <c r="R478" s="4"/>
      <c r="S478" s="63"/>
    </row>
    <row r="479">
      <c r="P479" s="4"/>
      <c r="Q479" s="4"/>
      <c r="R479" s="4"/>
      <c r="S479" s="63"/>
    </row>
    <row r="480">
      <c r="P480" s="4"/>
      <c r="Q480" s="4"/>
      <c r="R480" s="4"/>
      <c r="S480" s="63"/>
    </row>
    <row r="481">
      <c r="P481" s="4"/>
      <c r="Q481" s="4"/>
      <c r="R481" s="4"/>
      <c r="S481" s="63"/>
    </row>
    <row r="482">
      <c r="P482" s="4"/>
      <c r="Q482" s="4"/>
      <c r="R482" s="4"/>
      <c r="S482" s="63"/>
    </row>
    <row r="483">
      <c r="P483" s="4"/>
      <c r="Q483" s="4"/>
      <c r="R483" s="4"/>
      <c r="S483" s="63"/>
    </row>
    <row r="484">
      <c r="P484" s="4"/>
      <c r="Q484" s="4"/>
      <c r="R484" s="4"/>
      <c r="S484" s="63"/>
    </row>
    <row r="485">
      <c r="P485" s="4"/>
      <c r="Q485" s="4"/>
      <c r="R485" s="4"/>
      <c r="S485" s="63"/>
    </row>
    <row r="486">
      <c r="P486" s="4"/>
      <c r="Q486" s="4"/>
      <c r="R486" s="4"/>
      <c r="S486" s="63"/>
    </row>
    <row r="487">
      <c r="P487" s="4"/>
      <c r="Q487" s="4"/>
      <c r="R487" s="4"/>
      <c r="S487" s="63"/>
    </row>
    <row r="488">
      <c r="P488" s="4"/>
      <c r="Q488" s="4"/>
      <c r="R488" s="4"/>
      <c r="S488" s="63"/>
    </row>
    <row r="489">
      <c r="P489" s="4"/>
      <c r="Q489" s="4"/>
      <c r="R489" s="4"/>
      <c r="S489" s="63"/>
    </row>
    <row r="490">
      <c r="P490" s="4"/>
      <c r="Q490" s="4"/>
      <c r="R490" s="4"/>
      <c r="S490" s="63"/>
    </row>
    <row r="491">
      <c r="P491" s="4"/>
      <c r="Q491" s="4"/>
      <c r="R491" s="4"/>
      <c r="S491" s="63"/>
    </row>
    <row r="492">
      <c r="P492" s="4"/>
      <c r="Q492" s="4"/>
      <c r="R492" s="4"/>
      <c r="S492" s="63"/>
    </row>
    <row r="493">
      <c r="P493" s="4"/>
      <c r="Q493" s="4"/>
      <c r="R493" s="4"/>
      <c r="S493" s="63"/>
    </row>
    <row r="494">
      <c r="P494" s="4"/>
      <c r="Q494" s="4"/>
      <c r="R494" s="4"/>
      <c r="S494" s="63"/>
    </row>
    <row r="495">
      <c r="P495" s="4"/>
      <c r="Q495" s="4"/>
      <c r="R495" s="4"/>
      <c r="S495" s="63"/>
    </row>
    <row r="496">
      <c r="P496" s="4"/>
      <c r="Q496" s="4"/>
      <c r="R496" s="4"/>
      <c r="S496" s="63"/>
    </row>
    <row r="497">
      <c r="P497" s="4"/>
      <c r="Q497" s="4"/>
      <c r="R497" s="4"/>
      <c r="S497" s="63"/>
    </row>
    <row r="498">
      <c r="P498" s="4"/>
      <c r="Q498" s="4"/>
      <c r="R498" s="4"/>
      <c r="S498" s="63"/>
    </row>
    <row r="499">
      <c r="P499" s="4"/>
      <c r="Q499" s="4"/>
      <c r="R499" s="4"/>
      <c r="S499" s="63"/>
    </row>
    <row r="500">
      <c r="P500" s="4"/>
      <c r="Q500" s="4"/>
      <c r="R500" s="4"/>
      <c r="S500" s="63"/>
    </row>
    <row r="501">
      <c r="P501" s="4"/>
      <c r="Q501" s="4"/>
      <c r="R501" s="4"/>
      <c r="S501" s="63"/>
    </row>
    <row r="502">
      <c r="P502" s="4"/>
      <c r="Q502" s="4"/>
      <c r="R502" s="4"/>
      <c r="S502" s="63"/>
    </row>
    <row r="503">
      <c r="P503" s="4"/>
      <c r="Q503" s="4"/>
      <c r="R503" s="4"/>
      <c r="S503" s="63"/>
    </row>
    <row r="504">
      <c r="P504" s="4"/>
      <c r="Q504" s="4"/>
      <c r="R504" s="4"/>
      <c r="S504" s="63"/>
    </row>
    <row r="505">
      <c r="P505" s="4"/>
      <c r="Q505" s="4"/>
      <c r="R505" s="4"/>
      <c r="S505" s="63"/>
    </row>
    <row r="506">
      <c r="P506" s="4"/>
      <c r="Q506" s="4"/>
      <c r="R506" s="4"/>
      <c r="S506" s="63"/>
    </row>
    <row r="507">
      <c r="P507" s="4"/>
      <c r="Q507" s="4"/>
      <c r="R507" s="4"/>
      <c r="S507" s="63"/>
    </row>
    <row r="508">
      <c r="P508" s="4"/>
      <c r="Q508" s="4"/>
      <c r="R508" s="4"/>
      <c r="S508" s="63"/>
    </row>
    <row r="509">
      <c r="P509" s="4"/>
      <c r="Q509" s="4"/>
      <c r="R509" s="4"/>
      <c r="S509" s="63"/>
    </row>
    <row r="510">
      <c r="P510" s="4"/>
      <c r="Q510" s="4"/>
      <c r="R510" s="4"/>
      <c r="S510" s="63"/>
    </row>
    <row r="511">
      <c r="P511" s="4"/>
      <c r="Q511" s="4"/>
      <c r="R511" s="4"/>
      <c r="S511" s="63"/>
    </row>
    <row r="512">
      <c r="P512" s="4"/>
      <c r="Q512" s="4"/>
      <c r="R512" s="4"/>
      <c r="S512" s="63"/>
    </row>
    <row r="513">
      <c r="P513" s="4"/>
      <c r="Q513" s="4"/>
      <c r="R513" s="4"/>
      <c r="S513" s="63"/>
    </row>
    <row r="514">
      <c r="P514" s="4"/>
      <c r="Q514" s="4"/>
      <c r="R514" s="4"/>
      <c r="S514" s="63"/>
    </row>
    <row r="515">
      <c r="P515" s="4"/>
      <c r="Q515" s="4"/>
      <c r="R515" s="4"/>
      <c r="S515" s="63"/>
    </row>
    <row r="516">
      <c r="P516" s="4"/>
      <c r="Q516" s="4"/>
      <c r="R516" s="4"/>
      <c r="S516" s="63"/>
    </row>
    <row r="517">
      <c r="P517" s="4"/>
      <c r="Q517" s="4"/>
      <c r="R517" s="4"/>
      <c r="S517" s="63"/>
    </row>
    <row r="518">
      <c r="P518" s="4"/>
      <c r="Q518" s="4"/>
      <c r="R518" s="4"/>
      <c r="S518" s="63"/>
    </row>
    <row r="519">
      <c r="P519" s="4"/>
      <c r="Q519" s="4"/>
      <c r="R519" s="4"/>
      <c r="S519" s="63"/>
    </row>
    <row r="520">
      <c r="P520" s="4"/>
      <c r="Q520" s="4"/>
      <c r="R520" s="4"/>
      <c r="S520" s="63"/>
    </row>
    <row r="521">
      <c r="P521" s="4"/>
      <c r="Q521" s="4"/>
      <c r="R521" s="4"/>
      <c r="S521" s="63"/>
    </row>
    <row r="522">
      <c r="P522" s="4"/>
      <c r="Q522" s="4"/>
      <c r="R522" s="4"/>
      <c r="S522" s="63"/>
    </row>
    <row r="523">
      <c r="P523" s="4"/>
      <c r="Q523" s="4"/>
      <c r="R523" s="4"/>
      <c r="S523" s="63"/>
    </row>
    <row r="524">
      <c r="P524" s="4"/>
      <c r="Q524" s="4"/>
      <c r="R524" s="4"/>
      <c r="S524" s="63"/>
    </row>
    <row r="525">
      <c r="P525" s="4"/>
      <c r="Q525" s="4"/>
      <c r="R525" s="4"/>
      <c r="S525" s="63"/>
    </row>
    <row r="526">
      <c r="P526" s="4"/>
      <c r="Q526" s="4"/>
      <c r="R526" s="4"/>
      <c r="S526" s="63"/>
    </row>
    <row r="527">
      <c r="P527" s="4"/>
      <c r="Q527" s="4"/>
      <c r="R527" s="4"/>
      <c r="S527" s="63"/>
    </row>
    <row r="528">
      <c r="P528" s="4"/>
      <c r="Q528" s="4"/>
      <c r="R528" s="4"/>
      <c r="S528" s="63"/>
    </row>
    <row r="529">
      <c r="P529" s="4"/>
      <c r="Q529" s="4"/>
      <c r="R529" s="4"/>
      <c r="S529" s="63"/>
    </row>
    <row r="530">
      <c r="P530" s="4"/>
      <c r="Q530" s="4"/>
      <c r="R530" s="4"/>
      <c r="S530" s="63"/>
    </row>
    <row r="531">
      <c r="P531" s="4"/>
      <c r="Q531" s="4"/>
      <c r="R531" s="4"/>
      <c r="S531" s="63"/>
    </row>
    <row r="532">
      <c r="P532" s="4"/>
      <c r="Q532" s="4"/>
      <c r="R532" s="4"/>
      <c r="S532" s="63"/>
    </row>
    <row r="533">
      <c r="P533" s="4"/>
      <c r="Q533" s="4"/>
      <c r="R533" s="4"/>
      <c r="S533" s="63"/>
    </row>
    <row r="534">
      <c r="P534" s="4"/>
      <c r="Q534" s="4"/>
      <c r="R534" s="4"/>
      <c r="S534" s="63"/>
    </row>
    <row r="535">
      <c r="P535" s="4"/>
      <c r="Q535" s="4"/>
      <c r="R535" s="4"/>
      <c r="S535" s="63"/>
    </row>
    <row r="536">
      <c r="P536" s="4"/>
      <c r="Q536" s="4"/>
      <c r="R536" s="4"/>
      <c r="S536" s="63"/>
    </row>
    <row r="537">
      <c r="P537" s="4"/>
      <c r="Q537" s="4"/>
      <c r="R537" s="4"/>
      <c r="S537" s="63"/>
    </row>
    <row r="538">
      <c r="P538" s="4"/>
      <c r="Q538" s="4"/>
      <c r="R538" s="4"/>
      <c r="S538" s="63"/>
    </row>
    <row r="539">
      <c r="P539" s="4"/>
      <c r="Q539" s="4"/>
      <c r="R539" s="4"/>
      <c r="S539" s="63"/>
    </row>
    <row r="540">
      <c r="P540" s="4"/>
      <c r="Q540" s="4"/>
      <c r="R540" s="4"/>
      <c r="S540" s="63"/>
    </row>
    <row r="541">
      <c r="P541" s="4"/>
      <c r="Q541" s="4"/>
      <c r="R541" s="4"/>
      <c r="S541" s="63"/>
    </row>
    <row r="542">
      <c r="P542" s="4"/>
      <c r="Q542" s="4"/>
      <c r="R542" s="4"/>
      <c r="S542" s="63"/>
    </row>
    <row r="543">
      <c r="P543" s="4"/>
      <c r="Q543" s="4"/>
      <c r="R543" s="4"/>
      <c r="S543" s="63"/>
    </row>
    <row r="544">
      <c r="P544" s="4"/>
      <c r="Q544" s="4"/>
      <c r="R544" s="4"/>
      <c r="S544" s="63"/>
    </row>
    <row r="545">
      <c r="P545" s="4"/>
      <c r="Q545" s="4"/>
      <c r="R545" s="4"/>
      <c r="S545" s="63"/>
    </row>
    <row r="546">
      <c r="P546" s="4"/>
      <c r="Q546" s="4"/>
      <c r="R546" s="4"/>
      <c r="S546" s="63"/>
    </row>
    <row r="547">
      <c r="P547" s="4"/>
      <c r="Q547" s="4"/>
      <c r="R547" s="4"/>
      <c r="S547" s="63"/>
    </row>
    <row r="548">
      <c r="P548" s="4"/>
      <c r="Q548" s="4"/>
      <c r="R548" s="4"/>
      <c r="S548" s="63"/>
    </row>
    <row r="549">
      <c r="P549" s="4"/>
      <c r="Q549" s="4"/>
      <c r="R549" s="4"/>
      <c r="S549" s="63"/>
    </row>
    <row r="550">
      <c r="P550" s="4"/>
      <c r="Q550" s="4"/>
      <c r="R550" s="4"/>
      <c r="S550" s="63"/>
    </row>
    <row r="551">
      <c r="P551" s="4"/>
      <c r="Q551" s="4"/>
      <c r="R551" s="4"/>
      <c r="S551" s="63"/>
    </row>
    <row r="552">
      <c r="P552" s="4"/>
      <c r="Q552" s="4"/>
      <c r="R552" s="4"/>
      <c r="S552" s="63"/>
    </row>
    <row r="553">
      <c r="P553" s="4"/>
      <c r="Q553" s="4"/>
      <c r="R553" s="4"/>
      <c r="S553" s="63"/>
    </row>
    <row r="554">
      <c r="P554" s="4"/>
      <c r="Q554" s="4"/>
      <c r="R554" s="4"/>
      <c r="S554" s="63"/>
    </row>
    <row r="555">
      <c r="P555" s="4"/>
      <c r="Q555" s="4"/>
      <c r="R555" s="4"/>
      <c r="S555" s="63"/>
    </row>
    <row r="556">
      <c r="P556" s="4"/>
      <c r="Q556" s="4"/>
      <c r="R556" s="4"/>
      <c r="S556" s="63"/>
    </row>
    <row r="557">
      <c r="P557" s="4"/>
      <c r="Q557" s="4"/>
      <c r="R557" s="4"/>
      <c r="S557" s="63"/>
    </row>
    <row r="558">
      <c r="P558" s="4"/>
      <c r="Q558" s="4"/>
      <c r="R558" s="4"/>
      <c r="S558" s="63"/>
    </row>
    <row r="559">
      <c r="P559" s="4"/>
      <c r="Q559" s="4"/>
      <c r="R559" s="4"/>
      <c r="S559" s="63"/>
    </row>
    <row r="560">
      <c r="P560" s="4"/>
      <c r="Q560" s="4"/>
      <c r="R560" s="4"/>
      <c r="S560" s="63"/>
    </row>
    <row r="561">
      <c r="P561" s="4"/>
      <c r="Q561" s="4"/>
      <c r="R561" s="4"/>
      <c r="S561" s="63"/>
    </row>
    <row r="562">
      <c r="P562" s="4"/>
      <c r="Q562" s="4"/>
      <c r="R562" s="4"/>
      <c r="S562" s="63"/>
    </row>
    <row r="563">
      <c r="P563" s="4"/>
      <c r="Q563" s="4"/>
      <c r="R563" s="4"/>
      <c r="S563" s="63"/>
    </row>
    <row r="564">
      <c r="P564" s="4"/>
      <c r="Q564" s="4"/>
      <c r="R564" s="4"/>
      <c r="S564" s="63"/>
    </row>
    <row r="565">
      <c r="P565" s="4"/>
      <c r="Q565" s="4"/>
      <c r="R565" s="4"/>
      <c r="S565" s="63"/>
    </row>
    <row r="566">
      <c r="P566" s="4"/>
      <c r="Q566" s="4"/>
      <c r="R566" s="4"/>
      <c r="S566" s="63"/>
    </row>
    <row r="567">
      <c r="P567" s="4"/>
      <c r="Q567" s="4"/>
      <c r="R567" s="4"/>
      <c r="S567" s="63"/>
    </row>
    <row r="568">
      <c r="P568" s="4"/>
      <c r="Q568" s="4"/>
      <c r="R568" s="4"/>
      <c r="S568" s="63"/>
    </row>
    <row r="569">
      <c r="P569" s="4"/>
      <c r="Q569" s="4"/>
      <c r="R569" s="4"/>
      <c r="S569" s="63"/>
    </row>
    <row r="570">
      <c r="P570" s="4"/>
      <c r="Q570" s="4"/>
      <c r="R570" s="4"/>
      <c r="S570" s="63"/>
    </row>
    <row r="571">
      <c r="P571" s="4"/>
      <c r="Q571" s="4"/>
      <c r="R571" s="4"/>
      <c r="S571" s="63"/>
    </row>
    <row r="572">
      <c r="P572" s="4"/>
      <c r="Q572" s="4"/>
      <c r="R572" s="4"/>
      <c r="S572" s="63"/>
    </row>
    <row r="573">
      <c r="P573" s="4"/>
      <c r="Q573" s="4"/>
      <c r="R573" s="4"/>
      <c r="S573" s="63"/>
    </row>
    <row r="574">
      <c r="P574" s="4"/>
      <c r="Q574" s="4"/>
      <c r="R574" s="4"/>
      <c r="S574" s="63"/>
    </row>
    <row r="575">
      <c r="P575" s="4"/>
      <c r="Q575" s="4"/>
      <c r="R575" s="4"/>
      <c r="S575" s="63"/>
    </row>
    <row r="576">
      <c r="P576" s="4"/>
      <c r="Q576" s="4"/>
      <c r="R576" s="4"/>
      <c r="S576" s="63"/>
    </row>
    <row r="577">
      <c r="P577" s="4"/>
      <c r="Q577" s="4"/>
      <c r="R577" s="4"/>
      <c r="S577" s="63"/>
    </row>
    <row r="578">
      <c r="P578" s="4"/>
      <c r="Q578" s="4"/>
      <c r="R578" s="4"/>
      <c r="S578" s="63"/>
    </row>
    <row r="579">
      <c r="P579" s="4"/>
      <c r="Q579" s="4"/>
      <c r="R579" s="4"/>
      <c r="S579" s="63"/>
    </row>
    <row r="580">
      <c r="P580" s="4"/>
      <c r="Q580" s="4"/>
      <c r="R580" s="4"/>
      <c r="S580" s="63"/>
    </row>
    <row r="581">
      <c r="P581" s="4"/>
      <c r="Q581" s="4"/>
      <c r="R581" s="4"/>
      <c r="S581" s="63"/>
    </row>
    <row r="582">
      <c r="P582" s="4"/>
      <c r="Q582" s="4"/>
      <c r="R582" s="4"/>
      <c r="S582" s="63"/>
    </row>
    <row r="583">
      <c r="P583" s="4"/>
      <c r="Q583" s="4"/>
      <c r="R583" s="4"/>
      <c r="S583" s="63"/>
    </row>
    <row r="584">
      <c r="P584" s="4"/>
      <c r="Q584" s="4"/>
      <c r="R584" s="4"/>
      <c r="S584" s="63"/>
    </row>
    <row r="585">
      <c r="P585" s="4"/>
      <c r="Q585" s="4"/>
      <c r="R585" s="4"/>
      <c r="S585" s="63"/>
    </row>
    <row r="586">
      <c r="P586" s="4"/>
      <c r="Q586" s="4"/>
      <c r="R586" s="4"/>
      <c r="S586" s="63"/>
    </row>
    <row r="587">
      <c r="P587" s="4"/>
      <c r="Q587" s="4"/>
      <c r="R587" s="4"/>
      <c r="S587" s="63"/>
    </row>
    <row r="588">
      <c r="P588" s="4"/>
      <c r="Q588" s="4"/>
      <c r="R588" s="4"/>
      <c r="S588" s="63"/>
    </row>
    <row r="589">
      <c r="P589" s="4"/>
      <c r="Q589" s="4"/>
      <c r="R589" s="4"/>
      <c r="S589" s="63"/>
    </row>
    <row r="590">
      <c r="P590" s="4"/>
      <c r="Q590" s="4"/>
      <c r="R590" s="4"/>
      <c r="S590" s="63"/>
    </row>
    <row r="591">
      <c r="P591" s="4"/>
      <c r="Q591" s="4"/>
      <c r="R591" s="4"/>
      <c r="S591" s="63"/>
    </row>
    <row r="592">
      <c r="P592" s="4"/>
      <c r="Q592" s="4"/>
      <c r="R592" s="4"/>
      <c r="S592" s="63"/>
    </row>
    <row r="593">
      <c r="P593" s="4"/>
      <c r="Q593" s="4"/>
      <c r="R593" s="4"/>
      <c r="S593" s="63"/>
    </row>
    <row r="594">
      <c r="P594" s="4"/>
      <c r="Q594" s="4"/>
      <c r="R594" s="4"/>
      <c r="S594" s="63"/>
    </row>
    <row r="595">
      <c r="P595" s="4"/>
      <c r="Q595" s="4"/>
      <c r="R595" s="4"/>
      <c r="S595" s="63"/>
    </row>
    <row r="596">
      <c r="P596" s="4"/>
      <c r="Q596" s="4"/>
      <c r="R596" s="4"/>
      <c r="S596" s="63"/>
    </row>
    <row r="597">
      <c r="P597" s="4"/>
      <c r="Q597" s="4"/>
      <c r="R597" s="4"/>
      <c r="S597" s="63"/>
    </row>
    <row r="598">
      <c r="P598" s="4"/>
      <c r="Q598" s="4"/>
      <c r="R598" s="4"/>
      <c r="S598" s="63"/>
    </row>
    <row r="599">
      <c r="P599" s="4"/>
      <c r="Q599" s="4"/>
      <c r="R599" s="4"/>
      <c r="S599" s="63"/>
    </row>
    <row r="600">
      <c r="P600" s="4"/>
      <c r="Q600" s="4"/>
      <c r="R600" s="4"/>
      <c r="S600" s="63"/>
    </row>
    <row r="601">
      <c r="P601" s="4"/>
      <c r="Q601" s="4"/>
      <c r="R601" s="4"/>
      <c r="S601" s="63"/>
    </row>
    <row r="602">
      <c r="P602" s="4"/>
      <c r="Q602" s="4"/>
      <c r="R602" s="4"/>
      <c r="S602" s="63"/>
    </row>
    <row r="603">
      <c r="P603" s="4"/>
      <c r="Q603" s="4"/>
      <c r="R603" s="4"/>
      <c r="S603" s="63"/>
    </row>
    <row r="604">
      <c r="P604" s="4"/>
      <c r="Q604" s="4"/>
      <c r="R604" s="4"/>
      <c r="S604" s="63"/>
    </row>
    <row r="605">
      <c r="P605" s="4"/>
      <c r="Q605" s="4"/>
      <c r="R605" s="4"/>
      <c r="S605" s="63"/>
    </row>
    <row r="606">
      <c r="P606" s="4"/>
      <c r="Q606" s="4"/>
      <c r="R606" s="4"/>
      <c r="S606" s="63"/>
    </row>
    <row r="607">
      <c r="P607" s="4"/>
      <c r="Q607" s="4"/>
      <c r="R607" s="4"/>
      <c r="S607" s="63"/>
    </row>
    <row r="608">
      <c r="P608" s="4"/>
      <c r="Q608" s="4"/>
      <c r="R608" s="4"/>
      <c r="S608" s="63"/>
    </row>
    <row r="609">
      <c r="P609" s="4"/>
      <c r="Q609" s="4"/>
      <c r="R609" s="4"/>
      <c r="S609" s="63"/>
    </row>
    <row r="610">
      <c r="P610" s="4"/>
      <c r="Q610" s="4"/>
      <c r="R610" s="4"/>
      <c r="S610" s="63"/>
    </row>
    <row r="611">
      <c r="P611" s="4"/>
      <c r="Q611" s="4"/>
      <c r="R611" s="4"/>
      <c r="S611" s="63"/>
    </row>
    <row r="612">
      <c r="P612" s="4"/>
      <c r="Q612" s="4"/>
      <c r="R612" s="4"/>
      <c r="S612" s="63"/>
    </row>
    <row r="613">
      <c r="P613" s="4"/>
      <c r="Q613" s="4"/>
      <c r="R613" s="4"/>
      <c r="S613" s="63"/>
    </row>
    <row r="614">
      <c r="P614" s="4"/>
      <c r="Q614" s="4"/>
      <c r="R614" s="4"/>
      <c r="S614" s="63"/>
    </row>
    <row r="615">
      <c r="P615" s="4"/>
      <c r="Q615" s="4"/>
      <c r="R615" s="4"/>
      <c r="S615" s="63"/>
    </row>
    <row r="616">
      <c r="P616" s="4"/>
      <c r="Q616" s="4"/>
      <c r="R616" s="4"/>
      <c r="S616" s="63"/>
    </row>
    <row r="617">
      <c r="P617" s="4"/>
      <c r="Q617" s="4"/>
      <c r="R617" s="4"/>
      <c r="S617" s="63"/>
    </row>
    <row r="618">
      <c r="P618" s="4"/>
      <c r="Q618" s="4"/>
      <c r="R618" s="4"/>
      <c r="S618" s="63"/>
    </row>
    <row r="619">
      <c r="P619" s="4"/>
      <c r="Q619" s="4"/>
      <c r="R619" s="4"/>
      <c r="S619" s="63"/>
    </row>
    <row r="620">
      <c r="P620" s="4"/>
      <c r="Q620" s="4"/>
      <c r="R620" s="4"/>
      <c r="S620" s="63"/>
    </row>
    <row r="621">
      <c r="P621" s="4"/>
      <c r="Q621" s="4"/>
      <c r="R621" s="4"/>
      <c r="S621" s="63"/>
    </row>
    <row r="622">
      <c r="P622" s="4"/>
      <c r="Q622" s="4"/>
      <c r="R622" s="4"/>
      <c r="S622" s="63"/>
    </row>
    <row r="623">
      <c r="P623" s="4"/>
      <c r="Q623" s="4"/>
      <c r="R623" s="4"/>
      <c r="S623" s="63"/>
    </row>
    <row r="624">
      <c r="P624" s="4"/>
      <c r="Q624" s="4"/>
      <c r="R624" s="4"/>
      <c r="S624" s="63"/>
    </row>
    <row r="625">
      <c r="P625" s="4"/>
      <c r="Q625" s="4"/>
      <c r="R625" s="4"/>
      <c r="S625" s="63"/>
    </row>
    <row r="626">
      <c r="P626" s="4"/>
      <c r="Q626" s="4"/>
      <c r="R626" s="4"/>
      <c r="S626" s="63"/>
    </row>
    <row r="627">
      <c r="P627" s="4"/>
      <c r="Q627" s="4"/>
      <c r="R627" s="4"/>
      <c r="S627" s="63"/>
    </row>
    <row r="628">
      <c r="P628" s="4"/>
      <c r="Q628" s="4"/>
      <c r="R628" s="4"/>
      <c r="S628" s="63"/>
    </row>
    <row r="629">
      <c r="P629" s="4"/>
      <c r="Q629" s="4"/>
      <c r="R629" s="4"/>
      <c r="S629" s="63"/>
    </row>
    <row r="630">
      <c r="P630" s="4"/>
      <c r="Q630" s="4"/>
      <c r="R630" s="4"/>
      <c r="S630" s="63"/>
    </row>
    <row r="631">
      <c r="P631" s="4"/>
      <c r="Q631" s="4"/>
      <c r="R631" s="4"/>
      <c r="S631" s="63"/>
    </row>
    <row r="632">
      <c r="P632" s="4"/>
      <c r="Q632" s="4"/>
      <c r="R632" s="4"/>
      <c r="S632" s="63"/>
    </row>
    <row r="633">
      <c r="P633" s="4"/>
      <c r="Q633" s="4"/>
      <c r="R633" s="4"/>
      <c r="S633" s="63"/>
    </row>
    <row r="634">
      <c r="P634" s="4"/>
      <c r="Q634" s="4"/>
      <c r="R634" s="4"/>
      <c r="S634" s="63"/>
    </row>
    <row r="635">
      <c r="P635" s="4"/>
      <c r="Q635" s="4"/>
      <c r="R635" s="4"/>
      <c r="S635" s="63"/>
    </row>
    <row r="636">
      <c r="P636" s="4"/>
      <c r="Q636" s="4"/>
      <c r="R636" s="4"/>
      <c r="S636" s="63"/>
    </row>
    <row r="637">
      <c r="P637" s="4"/>
      <c r="Q637" s="4"/>
      <c r="R637" s="4"/>
      <c r="S637" s="63"/>
    </row>
    <row r="638">
      <c r="P638" s="4"/>
      <c r="Q638" s="4"/>
      <c r="R638" s="4"/>
      <c r="S638" s="63"/>
    </row>
    <row r="639">
      <c r="P639" s="4"/>
      <c r="Q639" s="4"/>
      <c r="R639" s="4"/>
      <c r="S639" s="63"/>
    </row>
    <row r="640">
      <c r="P640" s="4"/>
      <c r="Q640" s="4"/>
      <c r="R640" s="4"/>
      <c r="S640" s="63"/>
    </row>
    <row r="641">
      <c r="P641" s="4"/>
      <c r="Q641" s="4"/>
      <c r="R641" s="4"/>
      <c r="S641" s="63"/>
    </row>
    <row r="642">
      <c r="P642" s="4"/>
      <c r="Q642" s="4"/>
      <c r="R642" s="4"/>
      <c r="S642" s="63"/>
    </row>
    <row r="643">
      <c r="P643" s="4"/>
      <c r="Q643" s="4"/>
      <c r="R643" s="4"/>
      <c r="S643" s="63"/>
    </row>
    <row r="644">
      <c r="P644" s="4"/>
      <c r="Q644" s="4"/>
      <c r="R644" s="4"/>
      <c r="S644" s="63"/>
    </row>
    <row r="645">
      <c r="P645" s="4"/>
      <c r="Q645" s="4"/>
      <c r="R645" s="4"/>
      <c r="S645" s="63"/>
    </row>
    <row r="646">
      <c r="P646" s="4"/>
      <c r="Q646" s="4"/>
      <c r="R646" s="4"/>
      <c r="S646" s="63"/>
    </row>
    <row r="647">
      <c r="P647" s="4"/>
      <c r="Q647" s="4"/>
      <c r="R647" s="4"/>
      <c r="S647" s="63"/>
    </row>
    <row r="648">
      <c r="P648" s="4"/>
      <c r="Q648" s="4"/>
      <c r="R648" s="4"/>
      <c r="S648" s="63"/>
    </row>
    <row r="649">
      <c r="P649" s="4"/>
      <c r="Q649" s="4"/>
      <c r="R649" s="4"/>
      <c r="S649" s="63"/>
    </row>
    <row r="650">
      <c r="P650" s="4"/>
      <c r="Q650" s="4"/>
      <c r="R650" s="4"/>
      <c r="S650" s="63"/>
    </row>
    <row r="651">
      <c r="P651" s="4"/>
      <c r="Q651" s="4"/>
      <c r="R651" s="4"/>
      <c r="S651" s="63"/>
    </row>
    <row r="652">
      <c r="P652" s="4"/>
      <c r="Q652" s="4"/>
      <c r="R652" s="4"/>
      <c r="S652" s="63"/>
    </row>
    <row r="653">
      <c r="P653" s="4"/>
      <c r="Q653" s="4"/>
      <c r="R653" s="4"/>
      <c r="S653" s="63"/>
    </row>
    <row r="654">
      <c r="P654" s="4"/>
      <c r="Q654" s="4"/>
      <c r="R654" s="4"/>
      <c r="S654" s="63"/>
    </row>
    <row r="655">
      <c r="P655" s="4"/>
      <c r="Q655" s="4"/>
      <c r="R655" s="4"/>
      <c r="S655" s="63"/>
    </row>
    <row r="656">
      <c r="P656" s="4"/>
      <c r="Q656" s="4"/>
      <c r="R656" s="4"/>
      <c r="S656" s="63"/>
    </row>
    <row r="657">
      <c r="P657" s="4"/>
      <c r="Q657" s="4"/>
      <c r="R657" s="4"/>
      <c r="S657" s="63"/>
    </row>
    <row r="658">
      <c r="P658" s="4"/>
      <c r="Q658" s="4"/>
      <c r="R658" s="4"/>
      <c r="S658" s="63"/>
    </row>
    <row r="659">
      <c r="P659" s="4"/>
      <c r="Q659" s="4"/>
      <c r="R659" s="4"/>
      <c r="S659" s="63"/>
    </row>
    <row r="660">
      <c r="P660" s="4"/>
      <c r="Q660" s="4"/>
      <c r="R660" s="4"/>
      <c r="S660" s="63"/>
    </row>
    <row r="661">
      <c r="P661" s="4"/>
      <c r="Q661" s="4"/>
      <c r="R661" s="4"/>
      <c r="S661" s="63"/>
    </row>
    <row r="662">
      <c r="P662" s="4"/>
      <c r="Q662" s="4"/>
      <c r="R662" s="4"/>
      <c r="S662" s="63"/>
    </row>
    <row r="663">
      <c r="P663" s="4"/>
      <c r="Q663" s="4"/>
      <c r="R663" s="4"/>
      <c r="S663" s="63"/>
    </row>
    <row r="664">
      <c r="P664" s="4"/>
      <c r="Q664" s="4"/>
      <c r="R664" s="4"/>
      <c r="S664" s="63"/>
    </row>
    <row r="665">
      <c r="P665" s="4"/>
      <c r="Q665" s="4"/>
      <c r="R665" s="4"/>
      <c r="S665" s="63"/>
    </row>
    <row r="666">
      <c r="P666" s="4"/>
      <c r="Q666" s="4"/>
      <c r="R666" s="4"/>
      <c r="S666" s="63"/>
    </row>
    <row r="667">
      <c r="P667" s="4"/>
      <c r="Q667" s="4"/>
      <c r="R667" s="4"/>
      <c r="S667" s="63"/>
    </row>
    <row r="668">
      <c r="P668" s="4"/>
      <c r="Q668" s="4"/>
      <c r="R668" s="4"/>
      <c r="S668" s="63"/>
    </row>
    <row r="669">
      <c r="P669" s="4"/>
      <c r="Q669" s="4"/>
      <c r="R669" s="4"/>
      <c r="S669" s="63"/>
    </row>
    <row r="670">
      <c r="P670" s="4"/>
      <c r="Q670" s="4"/>
      <c r="R670" s="4"/>
      <c r="S670" s="63"/>
    </row>
    <row r="671">
      <c r="P671" s="4"/>
      <c r="Q671" s="4"/>
      <c r="R671" s="4"/>
      <c r="S671" s="63"/>
    </row>
    <row r="672">
      <c r="P672" s="4"/>
      <c r="Q672" s="4"/>
      <c r="R672" s="4"/>
      <c r="S672" s="63"/>
    </row>
    <row r="673">
      <c r="P673" s="4"/>
      <c r="Q673" s="4"/>
      <c r="R673" s="4"/>
      <c r="S673" s="63"/>
    </row>
    <row r="674">
      <c r="P674" s="4"/>
      <c r="Q674" s="4"/>
      <c r="R674" s="4"/>
      <c r="S674" s="63"/>
    </row>
    <row r="675">
      <c r="P675" s="4"/>
      <c r="Q675" s="4"/>
      <c r="R675" s="4"/>
      <c r="S675" s="63"/>
    </row>
    <row r="676">
      <c r="P676" s="4"/>
      <c r="Q676" s="4"/>
      <c r="R676" s="4"/>
      <c r="S676" s="63"/>
    </row>
    <row r="677">
      <c r="P677" s="4"/>
      <c r="Q677" s="4"/>
      <c r="R677" s="4"/>
      <c r="S677" s="63"/>
    </row>
    <row r="678">
      <c r="P678" s="4"/>
      <c r="Q678" s="4"/>
      <c r="R678" s="4"/>
      <c r="S678" s="63"/>
    </row>
    <row r="679">
      <c r="P679" s="4"/>
      <c r="Q679" s="4"/>
      <c r="R679" s="4"/>
      <c r="S679" s="63"/>
    </row>
    <row r="680">
      <c r="P680" s="4"/>
      <c r="Q680" s="4"/>
      <c r="R680" s="4"/>
      <c r="S680" s="63"/>
    </row>
    <row r="681">
      <c r="P681" s="4"/>
      <c r="Q681" s="4"/>
      <c r="R681" s="4"/>
      <c r="S681" s="63"/>
    </row>
    <row r="682">
      <c r="P682" s="4"/>
      <c r="Q682" s="4"/>
      <c r="R682" s="4"/>
      <c r="S682" s="63"/>
    </row>
    <row r="683">
      <c r="P683" s="4"/>
      <c r="Q683" s="4"/>
      <c r="R683" s="4"/>
      <c r="S683" s="63"/>
    </row>
    <row r="684">
      <c r="P684" s="4"/>
      <c r="Q684" s="4"/>
      <c r="R684" s="4"/>
      <c r="S684" s="63"/>
    </row>
    <row r="685">
      <c r="P685" s="4"/>
      <c r="Q685" s="4"/>
      <c r="R685" s="4"/>
      <c r="S685" s="63"/>
    </row>
    <row r="686">
      <c r="P686" s="4"/>
      <c r="Q686" s="4"/>
      <c r="R686" s="4"/>
      <c r="S686" s="63"/>
    </row>
    <row r="687">
      <c r="P687" s="4"/>
      <c r="Q687" s="4"/>
      <c r="R687" s="4"/>
      <c r="S687" s="63"/>
    </row>
    <row r="688">
      <c r="P688" s="4"/>
      <c r="Q688" s="4"/>
      <c r="R688" s="4"/>
      <c r="S688" s="63"/>
    </row>
    <row r="689">
      <c r="P689" s="4"/>
      <c r="Q689" s="4"/>
      <c r="R689" s="4"/>
      <c r="S689" s="63"/>
    </row>
    <row r="690">
      <c r="P690" s="4"/>
      <c r="Q690" s="4"/>
      <c r="R690" s="4"/>
      <c r="S690" s="63"/>
    </row>
    <row r="691">
      <c r="P691" s="4"/>
      <c r="Q691" s="4"/>
      <c r="R691" s="4"/>
      <c r="S691" s="63"/>
    </row>
    <row r="692">
      <c r="P692" s="4"/>
      <c r="Q692" s="4"/>
      <c r="R692" s="4"/>
      <c r="S692" s="63"/>
    </row>
    <row r="693">
      <c r="P693" s="4"/>
      <c r="Q693" s="4"/>
      <c r="R693" s="4"/>
      <c r="S693" s="63"/>
    </row>
    <row r="694">
      <c r="P694" s="4"/>
      <c r="Q694" s="4"/>
      <c r="R694" s="4"/>
      <c r="S694" s="63"/>
    </row>
    <row r="695">
      <c r="P695" s="4"/>
      <c r="Q695" s="4"/>
      <c r="R695" s="4"/>
      <c r="S695" s="63"/>
    </row>
    <row r="696">
      <c r="P696" s="4"/>
      <c r="Q696" s="4"/>
      <c r="R696" s="4"/>
      <c r="S696" s="63"/>
    </row>
    <row r="697">
      <c r="P697" s="4"/>
      <c r="Q697" s="4"/>
      <c r="R697" s="4"/>
      <c r="S697" s="63"/>
    </row>
    <row r="698">
      <c r="P698" s="4"/>
      <c r="Q698" s="4"/>
      <c r="R698" s="4"/>
      <c r="S698" s="63"/>
    </row>
    <row r="699">
      <c r="P699" s="4"/>
      <c r="Q699" s="4"/>
      <c r="R699" s="4"/>
      <c r="S699" s="63"/>
    </row>
    <row r="700">
      <c r="P700" s="4"/>
      <c r="Q700" s="4"/>
      <c r="R700" s="4"/>
      <c r="S700" s="63"/>
    </row>
    <row r="701">
      <c r="P701" s="4"/>
      <c r="Q701" s="4"/>
      <c r="R701" s="4"/>
      <c r="S701" s="63"/>
    </row>
    <row r="702">
      <c r="P702" s="4"/>
      <c r="Q702" s="4"/>
      <c r="R702" s="4"/>
      <c r="S702" s="63"/>
    </row>
    <row r="703">
      <c r="P703" s="4"/>
      <c r="Q703" s="4"/>
      <c r="R703" s="4"/>
      <c r="S703" s="63"/>
    </row>
    <row r="704">
      <c r="P704" s="4"/>
      <c r="Q704" s="4"/>
      <c r="R704" s="4"/>
      <c r="S704" s="63"/>
    </row>
    <row r="705">
      <c r="P705" s="4"/>
      <c r="Q705" s="4"/>
      <c r="R705" s="4"/>
      <c r="S705" s="63"/>
    </row>
    <row r="706">
      <c r="P706" s="4"/>
      <c r="Q706" s="4"/>
      <c r="R706" s="4"/>
      <c r="S706" s="63"/>
    </row>
    <row r="707">
      <c r="P707" s="4"/>
      <c r="Q707" s="4"/>
      <c r="R707" s="4"/>
      <c r="S707" s="63"/>
    </row>
    <row r="708">
      <c r="P708" s="4"/>
      <c r="Q708" s="4"/>
      <c r="R708" s="4"/>
      <c r="S708" s="63"/>
    </row>
    <row r="709">
      <c r="P709" s="4"/>
      <c r="Q709" s="4"/>
      <c r="R709" s="4"/>
      <c r="S709" s="63"/>
    </row>
    <row r="710">
      <c r="P710" s="4"/>
      <c r="Q710" s="4"/>
      <c r="R710" s="4"/>
      <c r="S710" s="63"/>
    </row>
    <row r="711">
      <c r="P711" s="4"/>
      <c r="Q711" s="4"/>
      <c r="R711" s="4"/>
      <c r="S711" s="63"/>
    </row>
    <row r="712">
      <c r="P712" s="4"/>
      <c r="Q712" s="4"/>
      <c r="R712" s="4"/>
      <c r="S712" s="63"/>
    </row>
    <row r="713">
      <c r="P713" s="4"/>
      <c r="Q713" s="4"/>
      <c r="R713" s="4"/>
      <c r="S713" s="63"/>
    </row>
    <row r="714">
      <c r="P714" s="4"/>
      <c r="Q714" s="4"/>
      <c r="R714" s="4"/>
      <c r="S714" s="63"/>
    </row>
    <row r="715">
      <c r="P715" s="4"/>
      <c r="Q715" s="4"/>
      <c r="R715" s="4"/>
      <c r="S715" s="63"/>
    </row>
    <row r="716">
      <c r="P716" s="4"/>
      <c r="Q716" s="4"/>
      <c r="R716" s="4"/>
      <c r="S716" s="63"/>
    </row>
    <row r="717">
      <c r="P717" s="4"/>
      <c r="Q717" s="4"/>
      <c r="R717" s="4"/>
      <c r="S717" s="63"/>
    </row>
    <row r="718">
      <c r="P718" s="4"/>
      <c r="Q718" s="4"/>
      <c r="R718" s="4"/>
      <c r="S718" s="63"/>
    </row>
    <row r="719">
      <c r="P719" s="4"/>
      <c r="Q719" s="4"/>
      <c r="R719" s="4"/>
      <c r="S719" s="63"/>
    </row>
    <row r="720">
      <c r="P720" s="4"/>
      <c r="Q720" s="4"/>
      <c r="R720" s="4"/>
      <c r="S720" s="63"/>
    </row>
    <row r="721">
      <c r="P721" s="4"/>
      <c r="Q721" s="4"/>
      <c r="R721" s="4"/>
      <c r="S721" s="63"/>
    </row>
    <row r="722">
      <c r="P722" s="4"/>
      <c r="Q722" s="4"/>
      <c r="R722" s="4"/>
      <c r="S722" s="63"/>
    </row>
    <row r="723">
      <c r="P723" s="4"/>
      <c r="Q723" s="4"/>
      <c r="R723" s="4"/>
      <c r="S723" s="63"/>
    </row>
    <row r="724">
      <c r="P724" s="4"/>
      <c r="Q724" s="4"/>
      <c r="R724" s="4"/>
      <c r="S724" s="63"/>
    </row>
    <row r="725">
      <c r="P725" s="4"/>
      <c r="Q725" s="4"/>
      <c r="R725" s="4"/>
      <c r="S725" s="63"/>
    </row>
    <row r="726">
      <c r="P726" s="4"/>
      <c r="Q726" s="4"/>
      <c r="R726" s="4"/>
      <c r="S726" s="63"/>
    </row>
    <row r="727">
      <c r="P727" s="4"/>
      <c r="Q727" s="4"/>
      <c r="R727" s="4"/>
      <c r="S727" s="63"/>
    </row>
    <row r="728">
      <c r="P728" s="4"/>
      <c r="Q728" s="4"/>
      <c r="R728" s="4"/>
      <c r="S728" s="63"/>
    </row>
    <row r="729">
      <c r="P729" s="4"/>
      <c r="Q729" s="4"/>
      <c r="R729" s="4"/>
      <c r="S729" s="63"/>
    </row>
    <row r="730">
      <c r="P730" s="4"/>
      <c r="Q730" s="4"/>
      <c r="R730" s="4"/>
      <c r="S730" s="63"/>
    </row>
    <row r="731">
      <c r="P731" s="4"/>
      <c r="Q731" s="4"/>
      <c r="R731" s="4"/>
      <c r="S731" s="63"/>
    </row>
    <row r="732">
      <c r="P732" s="4"/>
      <c r="Q732" s="4"/>
      <c r="R732" s="4"/>
      <c r="S732" s="63"/>
    </row>
    <row r="733">
      <c r="P733" s="4"/>
      <c r="Q733" s="4"/>
      <c r="R733" s="4"/>
      <c r="S733" s="63"/>
    </row>
    <row r="734">
      <c r="P734" s="4"/>
      <c r="Q734" s="4"/>
      <c r="R734" s="4"/>
      <c r="S734" s="63"/>
    </row>
    <row r="735">
      <c r="P735" s="4"/>
      <c r="Q735" s="4"/>
      <c r="R735" s="4"/>
      <c r="S735" s="63"/>
    </row>
    <row r="736">
      <c r="P736" s="4"/>
      <c r="Q736" s="4"/>
      <c r="R736" s="4"/>
      <c r="S736" s="63"/>
    </row>
    <row r="737">
      <c r="P737" s="4"/>
      <c r="Q737" s="4"/>
      <c r="R737" s="4"/>
      <c r="S737" s="63"/>
    </row>
    <row r="738">
      <c r="P738" s="4"/>
      <c r="Q738" s="4"/>
      <c r="R738" s="4"/>
      <c r="S738" s="63"/>
    </row>
    <row r="739">
      <c r="P739" s="4"/>
      <c r="Q739" s="4"/>
      <c r="R739" s="4"/>
      <c r="S739" s="63"/>
    </row>
    <row r="740">
      <c r="P740" s="4"/>
      <c r="Q740" s="4"/>
      <c r="R740" s="4"/>
      <c r="S740" s="63"/>
    </row>
    <row r="741">
      <c r="P741" s="4"/>
      <c r="Q741" s="4"/>
      <c r="R741" s="4"/>
      <c r="S741" s="63"/>
    </row>
    <row r="742">
      <c r="P742" s="4"/>
      <c r="Q742" s="4"/>
      <c r="R742" s="4"/>
      <c r="S742" s="63"/>
    </row>
    <row r="743">
      <c r="P743" s="4"/>
      <c r="Q743" s="4"/>
      <c r="R743" s="4"/>
      <c r="S743" s="63"/>
    </row>
    <row r="744">
      <c r="P744" s="4"/>
      <c r="Q744" s="4"/>
      <c r="R744" s="4"/>
      <c r="S744" s="63"/>
    </row>
    <row r="745">
      <c r="P745" s="4"/>
      <c r="Q745" s="4"/>
      <c r="R745" s="4"/>
      <c r="S745" s="63"/>
    </row>
    <row r="746">
      <c r="P746" s="4"/>
      <c r="Q746" s="4"/>
      <c r="R746" s="4"/>
      <c r="S746" s="63"/>
    </row>
    <row r="747">
      <c r="P747" s="4"/>
      <c r="Q747" s="4"/>
      <c r="R747" s="4"/>
      <c r="S747" s="63"/>
    </row>
    <row r="748">
      <c r="P748" s="4"/>
      <c r="Q748" s="4"/>
      <c r="R748" s="4"/>
      <c r="S748" s="63"/>
    </row>
    <row r="749">
      <c r="P749" s="4"/>
      <c r="Q749" s="4"/>
      <c r="R749" s="4"/>
      <c r="S749" s="63"/>
    </row>
    <row r="750">
      <c r="P750" s="4"/>
      <c r="Q750" s="4"/>
      <c r="R750" s="4"/>
      <c r="S750" s="63"/>
    </row>
    <row r="751">
      <c r="P751" s="4"/>
      <c r="Q751" s="4"/>
      <c r="R751" s="4"/>
      <c r="S751" s="63"/>
    </row>
    <row r="752">
      <c r="P752" s="4"/>
      <c r="Q752" s="4"/>
      <c r="R752" s="4"/>
      <c r="S752" s="63"/>
    </row>
    <row r="753">
      <c r="P753" s="4"/>
      <c r="Q753" s="4"/>
      <c r="R753" s="4"/>
      <c r="S753" s="63"/>
    </row>
    <row r="754">
      <c r="P754" s="4"/>
      <c r="Q754" s="4"/>
      <c r="R754" s="4"/>
      <c r="S754" s="63"/>
    </row>
    <row r="755">
      <c r="P755" s="4"/>
      <c r="Q755" s="4"/>
      <c r="R755" s="4"/>
      <c r="S755" s="63"/>
    </row>
    <row r="756">
      <c r="P756" s="4"/>
      <c r="Q756" s="4"/>
      <c r="R756" s="4"/>
      <c r="S756" s="63"/>
    </row>
    <row r="757">
      <c r="P757" s="4"/>
      <c r="Q757" s="4"/>
      <c r="R757" s="4"/>
      <c r="S757" s="63"/>
    </row>
    <row r="758">
      <c r="P758" s="4"/>
      <c r="Q758" s="4"/>
      <c r="R758" s="4"/>
      <c r="S758" s="63"/>
    </row>
    <row r="759">
      <c r="P759" s="4"/>
      <c r="Q759" s="4"/>
      <c r="R759" s="4"/>
      <c r="S759" s="63"/>
    </row>
    <row r="760">
      <c r="P760" s="4"/>
      <c r="Q760" s="4"/>
      <c r="R760" s="4"/>
      <c r="S760" s="63"/>
    </row>
    <row r="761">
      <c r="P761" s="4"/>
      <c r="Q761" s="4"/>
      <c r="R761" s="4"/>
      <c r="S761" s="63"/>
    </row>
    <row r="762">
      <c r="P762" s="4"/>
      <c r="Q762" s="4"/>
      <c r="R762" s="4"/>
      <c r="S762" s="63"/>
    </row>
    <row r="763">
      <c r="P763" s="4"/>
      <c r="Q763" s="4"/>
      <c r="R763" s="4"/>
      <c r="S763" s="63"/>
    </row>
    <row r="764">
      <c r="P764" s="4"/>
      <c r="Q764" s="4"/>
      <c r="R764" s="4"/>
      <c r="S764" s="63"/>
    </row>
    <row r="765">
      <c r="P765" s="4"/>
      <c r="Q765" s="4"/>
      <c r="R765" s="4"/>
      <c r="S765" s="63"/>
    </row>
    <row r="766">
      <c r="P766" s="4"/>
      <c r="Q766" s="4"/>
      <c r="R766" s="4"/>
      <c r="S766" s="63"/>
    </row>
    <row r="767">
      <c r="P767" s="4"/>
      <c r="Q767" s="4"/>
      <c r="R767" s="4"/>
      <c r="S767" s="63"/>
    </row>
    <row r="768">
      <c r="P768" s="4"/>
      <c r="Q768" s="4"/>
      <c r="R768" s="4"/>
      <c r="S768" s="63"/>
    </row>
    <row r="769">
      <c r="P769" s="4"/>
      <c r="Q769" s="4"/>
      <c r="R769" s="4"/>
      <c r="S769" s="63"/>
    </row>
    <row r="770">
      <c r="P770" s="4"/>
      <c r="Q770" s="4"/>
      <c r="R770" s="4"/>
      <c r="S770" s="63"/>
    </row>
    <row r="771">
      <c r="P771" s="4"/>
      <c r="Q771" s="4"/>
      <c r="R771" s="4"/>
      <c r="S771" s="63"/>
    </row>
    <row r="772">
      <c r="P772" s="4"/>
      <c r="Q772" s="4"/>
      <c r="R772" s="4"/>
      <c r="S772" s="63"/>
    </row>
    <row r="773">
      <c r="P773" s="4"/>
      <c r="Q773" s="4"/>
      <c r="R773" s="4"/>
      <c r="S773" s="63"/>
    </row>
    <row r="774">
      <c r="P774" s="4"/>
      <c r="Q774" s="4"/>
      <c r="R774" s="4"/>
      <c r="S774" s="63"/>
    </row>
    <row r="775">
      <c r="P775" s="4"/>
      <c r="Q775" s="4"/>
      <c r="R775" s="4"/>
      <c r="S775" s="63"/>
    </row>
    <row r="776">
      <c r="P776" s="4"/>
      <c r="Q776" s="4"/>
      <c r="R776" s="4"/>
      <c r="S776" s="63"/>
    </row>
    <row r="777">
      <c r="P777" s="4"/>
      <c r="Q777" s="4"/>
      <c r="R777" s="4"/>
      <c r="S777" s="63"/>
    </row>
    <row r="778">
      <c r="P778" s="4"/>
      <c r="Q778" s="4"/>
      <c r="R778" s="4"/>
      <c r="S778" s="63"/>
    </row>
    <row r="779">
      <c r="P779" s="4"/>
      <c r="Q779" s="4"/>
      <c r="R779" s="4"/>
      <c r="S779" s="63"/>
    </row>
    <row r="780">
      <c r="P780" s="4"/>
      <c r="Q780" s="4"/>
      <c r="R780" s="4"/>
      <c r="S780" s="63"/>
    </row>
    <row r="781">
      <c r="P781" s="4"/>
      <c r="Q781" s="4"/>
      <c r="R781" s="4"/>
      <c r="S781" s="63"/>
    </row>
    <row r="782">
      <c r="P782" s="4"/>
      <c r="Q782" s="4"/>
      <c r="R782" s="4"/>
      <c r="S782" s="63"/>
    </row>
    <row r="783">
      <c r="P783" s="4"/>
      <c r="Q783" s="4"/>
      <c r="R783" s="4"/>
      <c r="S783" s="63"/>
    </row>
    <row r="784">
      <c r="P784" s="4"/>
      <c r="Q784" s="4"/>
      <c r="R784" s="4"/>
      <c r="S784" s="63"/>
    </row>
    <row r="785">
      <c r="P785" s="4"/>
      <c r="Q785" s="4"/>
      <c r="R785" s="4"/>
      <c r="S785" s="63"/>
    </row>
    <row r="786">
      <c r="P786" s="4"/>
      <c r="Q786" s="4"/>
      <c r="R786" s="4"/>
      <c r="S786" s="63"/>
    </row>
    <row r="787">
      <c r="P787" s="4"/>
      <c r="Q787" s="4"/>
      <c r="R787" s="4"/>
      <c r="S787" s="63"/>
    </row>
    <row r="788">
      <c r="P788" s="4"/>
      <c r="Q788" s="4"/>
      <c r="R788" s="4"/>
      <c r="S788" s="63"/>
    </row>
    <row r="789">
      <c r="P789" s="4"/>
      <c r="Q789" s="4"/>
      <c r="R789" s="4"/>
      <c r="S789" s="63"/>
    </row>
    <row r="790">
      <c r="P790" s="4"/>
      <c r="Q790" s="4"/>
      <c r="R790" s="4"/>
      <c r="S790" s="63"/>
    </row>
    <row r="791">
      <c r="P791" s="4"/>
      <c r="Q791" s="4"/>
      <c r="R791" s="4"/>
      <c r="S791" s="63"/>
    </row>
    <row r="792">
      <c r="P792" s="4"/>
      <c r="Q792" s="4"/>
      <c r="R792" s="4"/>
      <c r="S792" s="63"/>
    </row>
    <row r="793">
      <c r="P793" s="4"/>
      <c r="Q793" s="4"/>
      <c r="R793" s="4"/>
      <c r="S793" s="63"/>
    </row>
    <row r="794">
      <c r="P794" s="4"/>
      <c r="Q794" s="4"/>
      <c r="R794" s="4"/>
      <c r="S794" s="63"/>
    </row>
    <row r="795">
      <c r="P795" s="4"/>
      <c r="Q795" s="4"/>
      <c r="R795" s="4"/>
      <c r="S795" s="63"/>
    </row>
    <row r="796">
      <c r="P796" s="4"/>
      <c r="Q796" s="4"/>
      <c r="R796" s="4"/>
      <c r="S796" s="63"/>
    </row>
    <row r="797">
      <c r="P797" s="4"/>
      <c r="Q797" s="4"/>
      <c r="R797" s="4"/>
      <c r="S797" s="63"/>
    </row>
    <row r="798">
      <c r="P798" s="4"/>
      <c r="Q798" s="4"/>
      <c r="R798" s="4"/>
      <c r="S798" s="63"/>
    </row>
    <row r="799">
      <c r="P799" s="4"/>
      <c r="Q799" s="4"/>
      <c r="R799" s="4"/>
      <c r="S799" s="63"/>
    </row>
    <row r="800">
      <c r="P800" s="4"/>
      <c r="Q800" s="4"/>
      <c r="R800" s="4"/>
      <c r="S800" s="63"/>
    </row>
    <row r="801">
      <c r="P801" s="4"/>
      <c r="Q801" s="4"/>
      <c r="R801" s="4"/>
      <c r="S801" s="63"/>
    </row>
    <row r="802">
      <c r="P802" s="4"/>
      <c r="Q802" s="4"/>
      <c r="R802" s="4"/>
      <c r="S802" s="63"/>
    </row>
    <row r="803">
      <c r="P803" s="4"/>
      <c r="Q803" s="4"/>
      <c r="R803" s="4"/>
      <c r="S803" s="63"/>
    </row>
    <row r="804">
      <c r="P804" s="4"/>
      <c r="Q804" s="4"/>
      <c r="R804" s="4"/>
      <c r="S804" s="63"/>
    </row>
    <row r="805">
      <c r="P805" s="4"/>
      <c r="Q805" s="4"/>
      <c r="R805" s="4"/>
      <c r="S805" s="63"/>
    </row>
    <row r="806">
      <c r="P806" s="4"/>
      <c r="Q806" s="4"/>
      <c r="R806" s="4"/>
      <c r="S806" s="63"/>
    </row>
    <row r="807">
      <c r="P807" s="4"/>
      <c r="Q807" s="4"/>
      <c r="R807" s="4"/>
      <c r="S807" s="63"/>
    </row>
    <row r="808">
      <c r="P808" s="4"/>
      <c r="Q808" s="4"/>
      <c r="R808" s="4"/>
      <c r="S808" s="63"/>
    </row>
    <row r="809">
      <c r="P809" s="4"/>
      <c r="Q809" s="4"/>
      <c r="R809" s="4"/>
      <c r="S809" s="63"/>
    </row>
    <row r="810">
      <c r="P810" s="4"/>
      <c r="Q810" s="4"/>
      <c r="R810" s="4"/>
      <c r="S810" s="63"/>
    </row>
    <row r="811">
      <c r="P811" s="4"/>
      <c r="Q811" s="4"/>
      <c r="R811" s="4"/>
      <c r="S811" s="63"/>
    </row>
    <row r="812">
      <c r="P812" s="4"/>
      <c r="Q812" s="4"/>
      <c r="R812" s="4"/>
      <c r="S812" s="63"/>
    </row>
    <row r="813">
      <c r="P813" s="4"/>
      <c r="Q813" s="4"/>
      <c r="R813" s="4"/>
      <c r="S813" s="63"/>
    </row>
    <row r="814">
      <c r="P814" s="4"/>
      <c r="Q814" s="4"/>
      <c r="R814" s="4"/>
      <c r="S814" s="63"/>
    </row>
    <row r="815">
      <c r="P815" s="4"/>
      <c r="Q815" s="4"/>
      <c r="R815" s="4"/>
      <c r="S815" s="63"/>
    </row>
    <row r="816">
      <c r="P816" s="4"/>
      <c r="Q816" s="4"/>
      <c r="R816" s="4"/>
      <c r="S816" s="63"/>
    </row>
    <row r="817">
      <c r="P817" s="4"/>
      <c r="Q817" s="4"/>
      <c r="R817" s="4"/>
      <c r="S817" s="63"/>
    </row>
    <row r="818">
      <c r="P818" s="4"/>
      <c r="Q818" s="4"/>
      <c r="R818" s="4"/>
      <c r="S818" s="63"/>
    </row>
    <row r="819">
      <c r="P819" s="4"/>
      <c r="Q819" s="4"/>
      <c r="R819" s="4"/>
      <c r="S819" s="63"/>
    </row>
    <row r="820">
      <c r="P820" s="4"/>
      <c r="Q820" s="4"/>
      <c r="R820" s="4"/>
      <c r="S820" s="63"/>
    </row>
    <row r="821">
      <c r="P821" s="4"/>
      <c r="Q821" s="4"/>
      <c r="R821" s="4"/>
      <c r="S821" s="63"/>
    </row>
    <row r="822">
      <c r="P822" s="4"/>
      <c r="Q822" s="4"/>
      <c r="R822" s="4"/>
      <c r="S822" s="63"/>
    </row>
    <row r="823">
      <c r="P823" s="4"/>
      <c r="Q823" s="4"/>
      <c r="R823" s="4"/>
      <c r="S823" s="63"/>
    </row>
    <row r="824">
      <c r="P824" s="4"/>
      <c r="Q824" s="4"/>
      <c r="R824" s="4"/>
      <c r="S824" s="63"/>
    </row>
    <row r="825">
      <c r="P825" s="4"/>
      <c r="Q825" s="4"/>
      <c r="R825" s="4"/>
      <c r="S825" s="63"/>
    </row>
    <row r="826">
      <c r="P826" s="4"/>
      <c r="Q826" s="4"/>
      <c r="R826" s="4"/>
      <c r="S826" s="63"/>
    </row>
    <row r="827">
      <c r="P827" s="4"/>
      <c r="Q827" s="4"/>
      <c r="R827" s="4"/>
      <c r="S827" s="63"/>
    </row>
    <row r="828">
      <c r="P828" s="4"/>
      <c r="Q828" s="4"/>
      <c r="R828" s="4"/>
      <c r="S828" s="63"/>
    </row>
    <row r="829">
      <c r="P829" s="4"/>
      <c r="Q829" s="4"/>
      <c r="R829" s="4"/>
      <c r="S829" s="63"/>
    </row>
    <row r="830">
      <c r="P830" s="4"/>
      <c r="Q830" s="4"/>
      <c r="R830" s="4"/>
      <c r="S830" s="63"/>
    </row>
    <row r="831">
      <c r="P831" s="4"/>
      <c r="Q831" s="4"/>
      <c r="R831" s="4"/>
      <c r="S831" s="63"/>
    </row>
    <row r="832">
      <c r="P832" s="4"/>
      <c r="Q832" s="4"/>
      <c r="R832" s="4"/>
      <c r="S832" s="63"/>
    </row>
    <row r="833">
      <c r="P833" s="4"/>
      <c r="Q833" s="4"/>
      <c r="R833" s="4"/>
      <c r="S833" s="63"/>
    </row>
    <row r="834">
      <c r="P834" s="4"/>
      <c r="Q834" s="4"/>
      <c r="R834" s="4"/>
      <c r="S834" s="63"/>
    </row>
    <row r="835">
      <c r="P835" s="4"/>
      <c r="Q835" s="4"/>
      <c r="R835" s="4"/>
      <c r="S835" s="63"/>
    </row>
    <row r="836">
      <c r="P836" s="4"/>
      <c r="Q836" s="4"/>
      <c r="R836" s="4"/>
      <c r="S836" s="63"/>
    </row>
    <row r="837">
      <c r="P837" s="4"/>
      <c r="Q837" s="4"/>
      <c r="R837" s="4"/>
      <c r="S837" s="63"/>
    </row>
    <row r="838">
      <c r="P838" s="4"/>
      <c r="Q838" s="4"/>
      <c r="R838" s="4"/>
      <c r="S838" s="63"/>
    </row>
    <row r="839">
      <c r="P839" s="4"/>
      <c r="Q839" s="4"/>
      <c r="R839" s="4"/>
      <c r="S839" s="63"/>
    </row>
    <row r="840">
      <c r="P840" s="4"/>
      <c r="Q840" s="4"/>
      <c r="R840" s="4"/>
      <c r="S840" s="63"/>
    </row>
    <row r="841">
      <c r="P841" s="4"/>
      <c r="Q841" s="4"/>
      <c r="R841" s="4"/>
      <c r="S841" s="63"/>
    </row>
    <row r="842">
      <c r="P842" s="4"/>
      <c r="Q842" s="4"/>
      <c r="R842" s="4"/>
      <c r="S842" s="63"/>
    </row>
    <row r="843">
      <c r="P843" s="4"/>
      <c r="Q843" s="4"/>
      <c r="R843" s="4"/>
      <c r="S843" s="63"/>
    </row>
    <row r="844">
      <c r="P844" s="4"/>
      <c r="Q844" s="4"/>
      <c r="R844" s="4"/>
      <c r="S844" s="63"/>
    </row>
    <row r="845">
      <c r="P845" s="4"/>
      <c r="Q845" s="4"/>
      <c r="R845" s="4"/>
      <c r="S845" s="63"/>
    </row>
    <row r="846">
      <c r="P846" s="4"/>
      <c r="Q846" s="4"/>
      <c r="R846" s="4"/>
      <c r="S846" s="63"/>
    </row>
    <row r="847">
      <c r="P847" s="4"/>
      <c r="Q847" s="4"/>
      <c r="R847" s="4"/>
      <c r="S847" s="63"/>
    </row>
    <row r="848">
      <c r="P848" s="4"/>
      <c r="Q848" s="4"/>
      <c r="R848" s="4"/>
      <c r="S848" s="63"/>
    </row>
    <row r="849">
      <c r="P849" s="4"/>
      <c r="Q849" s="4"/>
      <c r="R849" s="4"/>
      <c r="S849" s="63"/>
    </row>
    <row r="850">
      <c r="P850" s="4"/>
      <c r="Q850" s="4"/>
      <c r="R850" s="4"/>
      <c r="S850" s="63"/>
    </row>
    <row r="851">
      <c r="P851" s="4"/>
      <c r="Q851" s="4"/>
      <c r="R851" s="4"/>
      <c r="S851" s="63"/>
    </row>
    <row r="852">
      <c r="P852" s="4"/>
      <c r="Q852" s="4"/>
      <c r="R852" s="4"/>
      <c r="S852" s="63"/>
    </row>
    <row r="853">
      <c r="P853" s="4"/>
      <c r="Q853" s="4"/>
      <c r="R853" s="4"/>
      <c r="S853" s="63"/>
    </row>
    <row r="854">
      <c r="P854" s="4"/>
      <c r="Q854" s="4"/>
      <c r="R854" s="4"/>
      <c r="S854" s="63"/>
    </row>
    <row r="855">
      <c r="P855" s="4"/>
      <c r="Q855" s="4"/>
      <c r="R855" s="4"/>
      <c r="S855" s="63"/>
    </row>
    <row r="856">
      <c r="P856" s="4"/>
      <c r="Q856" s="4"/>
      <c r="R856" s="4"/>
      <c r="S856" s="63"/>
    </row>
    <row r="857">
      <c r="P857" s="4"/>
      <c r="Q857" s="4"/>
      <c r="R857" s="4"/>
      <c r="S857" s="63"/>
    </row>
    <row r="858">
      <c r="P858" s="4"/>
      <c r="Q858" s="4"/>
      <c r="R858" s="4"/>
      <c r="S858" s="63"/>
    </row>
    <row r="859">
      <c r="P859" s="4"/>
      <c r="Q859" s="4"/>
      <c r="R859" s="4"/>
      <c r="S859" s="63"/>
    </row>
    <row r="860">
      <c r="P860" s="4"/>
      <c r="Q860" s="4"/>
      <c r="R860" s="4"/>
      <c r="S860" s="63"/>
    </row>
    <row r="861">
      <c r="P861" s="4"/>
      <c r="Q861" s="4"/>
      <c r="R861" s="4"/>
      <c r="S861" s="63"/>
    </row>
    <row r="862">
      <c r="P862" s="4"/>
      <c r="Q862" s="4"/>
      <c r="R862" s="4"/>
      <c r="S862" s="63"/>
    </row>
    <row r="863">
      <c r="P863" s="4"/>
      <c r="Q863" s="4"/>
      <c r="R863" s="4"/>
      <c r="S863" s="63"/>
    </row>
    <row r="864">
      <c r="P864" s="4"/>
      <c r="Q864" s="4"/>
      <c r="R864" s="4"/>
      <c r="S864" s="63"/>
    </row>
    <row r="865">
      <c r="P865" s="4"/>
      <c r="Q865" s="4"/>
      <c r="R865" s="4"/>
      <c r="S865" s="63"/>
    </row>
    <row r="866">
      <c r="P866" s="4"/>
      <c r="Q866" s="4"/>
      <c r="R866" s="4"/>
      <c r="S866" s="63"/>
    </row>
    <row r="867">
      <c r="P867" s="4"/>
      <c r="Q867" s="4"/>
      <c r="R867" s="4"/>
      <c r="S867" s="63"/>
    </row>
    <row r="868">
      <c r="P868" s="4"/>
      <c r="Q868" s="4"/>
      <c r="R868" s="4"/>
      <c r="S868" s="63"/>
    </row>
    <row r="869">
      <c r="P869" s="4"/>
      <c r="Q869" s="4"/>
      <c r="R869" s="4"/>
      <c r="S869" s="63"/>
    </row>
    <row r="870">
      <c r="P870" s="4"/>
      <c r="Q870" s="4"/>
      <c r="R870" s="4"/>
      <c r="S870" s="63"/>
    </row>
    <row r="871">
      <c r="P871" s="4"/>
      <c r="Q871" s="4"/>
      <c r="R871" s="4"/>
      <c r="S871" s="63"/>
    </row>
    <row r="872">
      <c r="P872" s="4"/>
      <c r="Q872" s="4"/>
      <c r="R872" s="4"/>
      <c r="S872" s="63"/>
    </row>
    <row r="873">
      <c r="P873" s="4"/>
      <c r="Q873" s="4"/>
      <c r="R873" s="4"/>
      <c r="S873" s="63"/>
    </row>
    <row r="874">
      <c r="P874" s="4"/>
      <c r="Q874" s="4"/>
      <c r="R874" s="4"/>
      <c r="S874" s="63"/>
    </row>
    <row r="875">
      <c r="P875" s="4"/>
      <c r="Q875" s="4"/>
      <c r="R875" s="4"/>
      <c r="S875" s="63"/>
    </row>
    <row r="876">
      <c r="P876" s="4"/>
      <c r="Q876" s="4"/>
      <c r="R876" s="4"/>
      <c r="S876" s="63"/>
    </row>
    <row r="877">
      <c r="P877" s="4"/>
      <c r="Q877" s="4"/>
      <c r="R877" s="4"/>
      <c r="S877" s="63"/>
    </row>
    <row r="878">
      <c r="P878" s="4"/>
      <c r="Q878" s="4"/>
      <c r="R878" s="4"/>
      <c r="S878" s="63"/>
    </row>
    <row r="879">
      <c r="P879" s="4"/>
      <c r="Q879" s="4"/>
      <c r="R879" s="4"/>
      <c r="S879" s="63"/>
    </row>
    <row r="880">
      <c r="P880" s="4"/>
      <c r="Q880" s="4"/>
      <c r="R880" s="4"/>
      <c r="S880" s="63"/>
    </row>
    <row r="881">
      <c r="P881" s="4"/>
      <c r="Q881" s="4"/>
      <c r="R881" s="4"/>
      <c r="S881" s="63"/>
    </row>
    <row r="882">
      <c r="P882" s="4"/>
      <c r="Q882" s="4"/>
      <c r="R882" s="4"/>
      <c r="S882" s="63"/>
    </row>
    <row r="883">
      <c r="P883" s="4"/>
      <c r="Q883" s="4"/>
      <c r="R883" s="4"/>
      <c r="S883" s="63"/>
    </row>
    <row r="884">
      <c r="P884" s="4"/>
      <c r="Q884" s="4"/>
      <c r="R884" s="4"/>
      <c r="S884" s="63"/>
    </row>
    <row r="885">
      <c r="P885" s="4"/>
      <c r="Q885" s="4"/>
      <c r="R885" s="4"/>
      <c r="S885" s="63"/>
    </row>
    <row r="886">
      <c r="P886" s="4"/>
      <c r="Q886" s="4"/>
      <c r="R886" s="4"/>
      <c r="S886" s="63"/>
    </row>
    <row r="887">
      <c r="P887" s="4"/>
      <c r="Q887" s="4"/>
      <c r="R887" s="4"/>
      <c r="S887" s="63"/>
    </row>
    <row r="888">
      <c r="P888" s="4"/>
      <c r="Q888" s="4"/>
      <c r="R888" s="4"/>
      <c r="S888" s="63"/>
    </row>
    <row r="889">
      <c r="P889" s="4"/>
      <c r="Q889" s="4"/>
      <c r="R889" s="4"/>
      <c r="S889" s="63"/>
    </row>
    <row r="890">
      <c r="P890" s="4"/>
      <c r="Q890" s="4"/>
      <c r="R890" s="4"/>
      <c r="S890" s="63"/>
    </row>
    <row r="891">
      <c r="P891" s="4"/>
      <c r="Q891" s="4"/>
      <c r="R891" s="4"/>
      <c r="S891" s="63"/>
    </row>
    <row r="892">
      <c r="P892" s="4"/>
      <c r="Q892" s="4"/>
      <c r="R892" s="4"/>
      <c r="S892" s="63"/>
    </row>
    <row r="893">
      <c r="P893" s="4"/>
      <c r="Q893" s="4"/>
      <c r="R893" s="4"/>
      <c r="S893" s="63"/>
    </row>
    <row r="894">
      <c r="P894" s="4"/>
      <c r="Q894" s="4"/>
      <c r="R894" s="4"/>
      <c r="S894" s="63"/>
    </row>
    <row r="895">
      <c r="P895" s="4"/>
      <c r="Q895" s="4"/>
      <c r="R895" s="4"/>
      <c r="S895" s="63"/>
    </row>
    <row r="896">
      <c r="P896" s="4"/>
      <c r="Q896" s="4"/>
      <c r="R896" s="4"/>
      <c r="S896" s="63"/>
    </row>
    <row r="897">
      <c r="P897" s="4"/>
      <c r="Q897" s="4"/>
      <c r="R897" s="4"/>
      <c r="S897" s="63"/>
    </row>
    <row r="898">
      <c r="P898" s="4"/>
      <c r="Q898" s="4"/>
      <c r="R898" s="4"/>
      <c r="S898" s="63"/>
    </row>
    <row r="899">
      <c r="P899" s="4"/>
      <c r="Q899" s="4"/>
      <c r="R899" s="4"/>
      <c r="S899" s="63"/>
    </row>
    <row r="900">
      <c r="P900" s="4"/>
      <c r="Q900" s="4"/>
      <c r="R900" s="4"/>
      <c r="S900" s="63"/>
    </row>
    <row r="901">
      <c r="P901" s="4"/>
      <c r="Q901" s="4"/>
      <c r="R901" s="4"/>
      <c r="S901" s="63"/>
    </row>
    <row r="902">
      <c r="P902" s="4"/>
      <c r="Q902" s="4"/>
      <c r="R902" s="4"/>
      <c r="S902" s="63"/>
    </row>
    <row r="903">
      <c r="P903" s="4"/>
      <c r="Q903" s="4"/>
      <c r="R903" s="4"/>
      <c r="S903" s="63"/>
    </row>
    <row r="904">
      <c r="P904" s="4"/>
      <c r="Q904" s="4"/>
      <c r="R904" s="4"/>
      <c r="S904" s="63"/>
    </row>
    <row r="905">
      <c r="P905" s="4"/>
      <c r="Q905" s="4"/>
      <c r="R905" s="4"/>
      <c r="S905" s="63"/>
    </row>
    <row r="906">
      <c r="P906" s="4"/>
      <c r="Q906" s="4"/>
      <c r="R906" s="4"/>
      <c r="S906" s="63"/>
    </row>
    <row r="907">
      <c r="P907" s="4"/>
      <c r="Q907" s="4"/>
      <c r="R907" s="4"/>
      <c r="S907" s="63"/>
    </row>
    <row r="908">
      <c r="P908" s="4"/>
      <c r="Q908" s="4"/>
      <c r="R908" s="4"/>
      <c r="S908" s="63"/>
    </row>
    <row r="909">
      <c r="P909" s="4"/>
      <c r="Q909" s="4"/>
      <c r="R909" s="4"/>
      <c r="S909" s="63"/>
    </row>
    <row r="910">
      <c r="P910" s="4"/>
      <c r="Q910" s="4"/>
      <c r="R910" s="4"/>
      <c r="S910" s="63"/>
    </row>
    <row r="911">
      <c r="P911" s="4"/>
      <c r="Q911" s="4"/>
      <c r="R911" s="4"/>
      <c r="S911" s="63"/>
    </row>
    <row r="912">
      <c r="P912" s="4"/>
      <c r="Q912" s="4"/>
      <c r="R912" s="4"/>
      <c r="S912" s="63"/>
    </row>
    <row r="913">
      <c r="P913" s="4"/>
      <c r="Q913" s="4"/>
      <c r="R913" s="4"/>
      <c r="S913" s="63"/>
    </row>
    <row r="914">
      <c r="P914" s="4"/>
      <c r="Q914" s="4"/>
      <c r="R914" s="4"/>
      <c r="S914" s="63"/>
    </row>
    <row r="915">
      <c r="P915" s="4"/>
      <c r="Q915" s="4"/>
      <c r="R915" s="4"/>
      <c r="S915" s="63"/>
    </row>
    <row r="916">
      <c r="P916" s="4"/>
      <c r="Q916" s="4"/>
      <c r="R916" s="4"/>
      <c r="S916" s="63"/>
    </row>
    <row r="917">
      <c r="P917" s="4"/>
      <c r="Q917" s="4"/>
      <c r="R917" s="4"/>
      <c r="S917" s="63"/>
    </row>
    <row r="918">
      <c r="P918" s="4"/>
      <c r="Q918" s="4"/>
      <c r="R918" s="4"/>
      <c r="S918" s="63"/>
    </row>
    <row r="919">
      <c r="P919" s="4"/>
      <c r="Q919" s="4"/>
      <c r="R919" s="4"/>
      <c r="S919" s="63"/>
    </row>
    <row r="920">
      <c r="P920" s="4"/>
      <c r="Q920" s="4"/>
      <c r="R920" s="4"/>
      <c r="S920" s="63"/>
    </row>
    <row r="921">
      <c r="P921" s="4"/>
      <c r="Q921" s="4"/>
      <c r="R921" s="4"/>
      <c r="S921" s="63"/>
    </row>
    <row r="922">
      <c r="P922" s="4"/>
      <c r="Q922" s="4"/>
      <c r="R922" s="4"/>
      <c r="S922" s="63"/>
    </row>
    <row r="923">
      <c r="P923" s="4"/>
      <c r="Q923" s="4"/>
      <c r="R923" s="4"/>
      <c r="S923" s="63"/>
    </row>
    <row r="924">
      <c r="P924" s="4"/>
      <c r="Q924" s="4"/>
      <c r="R924" s="4"/>
      <c r="S924" s="63"/>
    </row>
    <row r="925">
      <c r="P925" s="4"/>
      <c r="Q925" s="4"/>
      <c r="R925" s="4"/>
      <c r="S925" s="63"/>
    </row>
    <row r="926">
      <c r="P926" s="4"/>
      <c r="Q926" s="4"/>
      <c r="R926" s="4"/>
      <c r="S926" s="63"/>
    </row>
    <row r="927">
      <c r="P927" s="4"/>
      <c r="Q927" s="4"/>
      <c r="R927" s="4"/>
      <c r="S927" s="63"/>
    </row>
    <row r="928">
      <c r="P928" s="4"/>
      <c r="Q928" s="4"/>
      <c r="R928" s="4"/>
      <c r="S928" s="63"/>
    </row>
    <row r="929">
      <c r="P929" s="4"/>
      <c r="Q929" s="4"/>
      <c r="R929" s="4"/>
      <c r="S929" s="63"/>
    </row>
    <row r="930">
      <c r="P930" s="4"/>
      <c r="Q930" s="4"/>
      <c r="R930" s="4"/>
      <c r="S930" s="63"/>
    </row>
    <row r="931">
      <c r="P931" s="4"/>
      <c r="Q931" s="4"/>
      <c r="R931" s="4"/>
      <c r="S931" s="63"/>
    </row>
    <row r="932">
      <c r="P932" s="4"/>
      <c r="Q932" s="4"/>
      <c r="R932" s="4"/>
      <c r="S932" s="63"/>
    </row>
    <row r="933">
      <c r="P933" s="4"/>
      <c r="Q933" s="4"/>
      <c r="R933" s="4"/>
      <c r="S933" s="63"/>
    </row>
    <row r="934">
      <c r="P934" s="4"/>
      <c r="Q934" s="4"/>
      <c r="R934" s="4"/>
      <c r="S934" s="63"/>
    </row>
    <row r="935">
      <c r="P935" s="4"/>
      <c r="Q935" s="4"/>
      <c r="R935" s="4"/>
      <c r="S935" s="63"/>
    </row>
    <row r="936">
      <c r="P936" s="4"/>
      <c r="Q936" s="4"/>
      <c r="R936" s="4"/>
      <c r="S936" s="63"/>
    </row>
    <row r="937">
      <c r="P937" s="4"/>
      <c r="Q937" s="4"/>
      <c r="R937" s="4"/>
      <c r="S937" s="63"/>
    </row>
    <row r="938">
      <c r="P938" s="4"/>
      <c r="Q938" s="4"/>
      <c r="R938" s="4"/>
      <c r="S938" s="63"/>
    </row>
    <row r="939">
      <c r="P939" s="4"/>
      <c r="Q939" s="4"/>
      <c r="R939" s="4"/>
      <c r="S939" s="63"/>
    </row>
    <row r="940">
      <c r="P940" s="4"/>
      <c r="Q940" s="4"/>
      <c r="R940" s="4"/>
      <c r="S940" s="63"/>
    </row>
    <row r="941">
      <c r="P941" s="4"/>
      <c r="Q941" s="4"/>
      <c r="R941" s="4"/>
      <c r="S941" s="63"/>
    </row>
    <row r="942">
      <c r="P942" s="4"/>
      <c r="Q942" s="4"/>
      <c r="R942" s="4"/>
      <c r="S942" s="63"/>
    </row>
    <row r="943">
      <c r="P943" s="4"/>
      <c r="Q943" s="4"/>
      <c r="R943" s="4"/>
      <c r="S943" s="63"/>
    </row>
    <row r="944">
      <c r="P944" s="4"/>
      <c r="Q944" s="4"/>
      <c r="R944" s="4"/>
      <c r="S944" s="63"/>
    </row>
    <row r="945">
      <c r="P945" s="4"/>
      <c r="Q945" s="4"/>
      <c r="R945" s="4"/>
      <c r="S945" s="63"/>
    </row>
    <row r="946">
      <c r="P946" s="4"/>
      <c r="Q946" s="4"/>
      <c r="R946" s="4"/>
      <c r="S946" s="63"/>
    </row>
    <row r="947">
      <c r="P947" s="4"/>
      <c r="Q947" s="4"/>
      <c r="R947" s="4"/>
      <c r="S947" s="63"/>
    </row>
    <row r="948">
      <c r="P948" s="4"/>
      <c r="Q948" s="4"/>
      <c r="R948" s="4"/>
      <c r="S948" s="63"/>
    </row>
    <row r="949">
      <c r="P949" s="4"/>
      <c r="Q949" s="4"/>
      <c r="R949" s="4"/>
      <c r="S949" s="63"/>
    </row>
    <row r="950">
      <c r="P950" s="4"/>
      <c r="Q950" s="4"/>
      <c r="R950" s="4"/>
      <c r="S950" s="63"/>
    </row>
    <row r="951">
      <c r="P951" s="4"/>
      <c r="Q951" s="4"/>
      <c r="R951" s="4"/>
      <c r="S951" s="63"/>
    </row>
    <row r="952">
      <c r="P952" s="4"/>
      <c r="Q952" s="4"/>
      <c r="R952" s="4"/>
      <c r="S952" s="63"/>
    </row>
    <row r="953">
      <c r="P953" s="4"/>
      <c r="Q953" s="4"/>
      <c r="R953" s="4"/>
      <c r="S953" s="63"/>
    </row>
    <row r="954">
      <c r="P954" s="4"/>
      <c r="Q954" s="4"/>
      <c r="R954" s="4"/>
      <c r="S954" s="63"/>
    </row>
    <row r="955">
      <c r="P955" s="4"/>
      <c r="Q955" s="4"/>
      <c r="R955" s="4"/>
      <c r="S955" s="63"/>
    </row>
    <row r="956">
      <c r="P956" s="4"/>
      <c r="Q956" s="4"/>
      <c r="R956" s="4"/>
      <c r="S956" s="63"/>
    </row>
    <row r="957">
      <c r="P957" s="4"/>
      <c r="Q957" s="4"/>
      <c r="R957" s="4"/>
      <c r="S957" s="63"/>
    </row>
    <row r="958">
      <c r="P958" s="4"/>
      <c r="Q958" s="4"/>
      <c r="R958" s="4"/>
      <c r="S958" s="63"/>
    </row>
    <row r="959">
      <c r="P959" s="4"/>
      <c r="Q959" s="4"/>
      <c r="R959" s="4"/>
      <c r="S959" s="63"/>
    </row>
    <row r="960">
      <c r="P960" s="4"/>
      <c r="Q960" s="4"/>
      <c r="R960" s="4"/>
      <c r="S960" s="63"/>
    </row>
    <row r="961">
      <c r="P961" s="4"/>
      <c r="Q961" s="4"/>
      <c r="R961" s="4"/>
      <c r="S961" s="63"/>
    </row>
    <row r="962">
      <c r="P962" s="4"/>
      <c r="Q962" s="4"/>
      <c r="R962" s="4"/>
      <c r="S962" s="63"/>
    </row>
    <row r="963">
      <c r="P963" s="4"/>
      <c r="Q963" s="4"/>
      <c r="R963" s="4"/>
      <c r="S963" s="63"/>
    </row>
    <row r="964">
      <c r="P964" s="4"/>
      <c r="Q964" s="4"/>
      <c r="R964" s="4"/>
      <c r="S964" s="63"/>
    </row>
    <row r="965">
      <c r="P965" s="4"/>
      <c r="Q965" s="4"/>
      <c r="R965" s="4"/>
      <c r="S965" s="63"/>
    </row>
    <row r="966">
      <c r="P966" s="4"/>
      <c r="Q966" s="4"/>
      <c r="R966" s="4"/>
      <c r="S966" s="63"/>
    </row>
    <row r="967">
      <c r="P967" s="4"/>
      <c r="Q967" s="4"/>
      <c r="R967" s="4"/>
      <c r="S967" s="63"/>
    </row>
    <row r="968">
      <c r="P968" s="4"/>
      <c r="Q968" s="4"/>
      <c r="R968" s="4"/>
      <c r="S968" s="63"/>
    </row>
    <row r="969">
      <c r="P969" s="4"/>
      <c r="Q969" s="4"/>
      <c r="R969" s="4"/>
      <c r="S969" s="63"/>
    </row>
    <row r="970">
      <c r="P970" s="4"/>
      <c r="Q970" s="4"/>
      <c r="R970" s="4"/>
      <c r="S970" s="63"/>
    </row>
    <row r="971">
      <c r="P971" s="4"/>
      <c r="Q971" s="4"/>
      <c r="R971" s="4"/>
      <c r="S971" s="63"/>
    </row>
    <row r="972">
      <c r="P972" s="4"/>
      <c r="Q972" s="4"/>
      <c r="R972" s="4"/>
      <c r="S972" s="63"/>
    </row>
    <row r="973">
      <c r="P973" s="4"/>
      <c r="Q973" s="4"/>
      <c r="R973" s="4"/>
      <c r="S973" s="63"/>
    </row>
    <row r="974">
      <c r="P974" s="4"/>
      <c r="Q974" s="4"/>
      <c r="R974" s="4"/>
      <c r="S974" s="63"/>
    </row>
    <row r="975">
      <c r="P975" s="4"/>
      <c r="Q975" s="4"/>
      <c r="R975" s="4"/>
      <c r="S975" s="63"/>
    </row>
    <row r="976">
      <c r="P976" s="4"/>
      <c r="Q976" s="4"/>
      <c r="R976" s="4"/>
      <c r="S976" s="63"/>
    </row>
    <row r="977">
      <c r="P977" s="4"/>
      <c r="Q977" s="4"/>
      <c r="R977" s="4"/>
      <c r="S977" s="63"/>
    </row>
    <row r="978">
      <c r="P978" s="4"/>
      <c r="Q978" s="4"/>
      <c r="R978" s="4"/>
      <c r="S978" s="63"/>
    </row>
    <row r="979">
      <c r="P979" s="4"/>
      <c r="Q979" s="4"/>
      <c r="R979" s="4"/>
      <c r="S979" s="63"/>
    </row>
    <row r="980">
      <c r="P980" s="4"/>
      <c r="Q980" s="4"/>
      <c r="R980" s="4"/>
      <c r="S980" s="63"/>
    </row>
    <row r="981">
      <c r="P981" s="4"/>
      <c r="Q981" s="4"/>
      <c r="R981" s="4"/>
      <c r="S981" s="63"/>
    </row>
    <row r="982">
      <c r="P982" s="4"/>
      <c r="Q982" s="4"/>
      <c r="R982" s="4"/>
      <c r="S982" s="63"/>
    </row>
    <row r="983">
      <c r="P983" s="4"/>
      <c r="Q983" s="4"/>
      <c r="R983" s="4"/>
      <c r="S983" s="63"/>
    </row>
    <row r="984">
      <c r="P984" s="4"/>
      <c r="Q984" s="4"/>
      <c r="R984" s="4"/>
      <c r="S984" s="63"/>
    </row>
    <row r="985">
      <c r="P985" s="4"/>
      <c r="Q985" s="4"/>
      <c r="R985" s="4"/>
      <c r="S985" s="63"/>
    </row>
    <row r="986">
      <c r="P986" s="4"/>
      <c r="Q986" s="4"/>
      <c r="R986" s="4"/>
      <c r="S986" s="63"/>
    </row>
    <row r="987">
      <c r="P987" s="4"/>
      <c r="Q987" s="4"/>
      <c r="R987" s="4"/>
      <c r="S987" s="63"/>
    </row>
    <row r="988">
      <c r="P988" s="4"/>
      <c r="Q988" s="4"/>
      <c r="R988" s="4"/>
      <c r="S988" s="63"/>
    </row>
    <row r="989">
      <c r="P989" s="4"/>
      <c r="Q989" s="4"/>
      <c r="R989" s="4"/>
      <c r="S989" s="63"/>
    </row>
    <row r="990">
      <c r="P990" s="4"/>
      <c r="Q990" s="4"/>
      <c r="R990" s="4"/>
      <c r="S990" s="63"/>
    </row>
    <row r="991">
      <c r="P991" s="4"/>
      <c r="Q991" s="4"/>
      <c r="R991" s="4"/>
      <c r="S991" s="63"/>
    </row>
    <row r="992">
      <c r="P992" s="4"/>
      <c r="Q992" s="4"/>
      <c r="R992" s="4"/>
      <c r="S992" s="63"/>
    </row>
    <row r="993">
      <c r="P993" s="4"/>
      <c r="Q993" s="4"/>
      <c r="R993" s="4"/>
      <c r="S993" s="63"/>
    </row>
    <row r="994">
      <c r="P994" s="4"/>
      <c r="Q994" s="4"/>
      <c r="R994" s="4"/>
      <c r="S994" s="63"/>
    </row>
    <row r="995">
      <c r="P995" s="4"/>
      <c r="Q995" s="4"/>
      <c r="R995" s="4"/>
      <c r="S995" s="63"/>
    </row>
    <row r="996">
      <c r="P996" s="4"/>
      <c r="Q996" s="4"/>
      <c r="R996" s="4"/>
      <c r="S996" s="63"/>
    </row>
    <row r="997">
      <c r="P997" s="4"/>
      <c r="Q997" s="4"/>
      <c r="R997" s="4"/>
      <c r="S997" s="63"/>
    </row>
    <row r="998">
      <c r="P998" s="4"/>
      <c r="Q998" s="4"/>
      <c r="R998" s="4"/>
      <c r="S998" s="63"/>
    </row>
    <row r="999">
      <c r="P999" s="4"/>
      <c r="Q999" s="4"/>
      <c r="R999" s="4"/>
      <c r="S999" s="63"/>
    </row>
  </sheetData>
  <mergeCells count="21">
    <mergeCell ref="AR1:AS1"/>
    <mergeCell ref="AU1:AX1"/>
    <mergeCell ref="AY1:BB1"/>
    <mergeCell ref="AR4:AS4"/>
    <mergeCell ref="U7:W7"/>
    <mergeCell ref="E1:K1"/>
    <mergeCell ref="M1:O1"/>
    <mergeCell ref="P1:R1"/>
    <mergeCell ref="Z1:AC1"/>
    <mergeCell ref="AD1:AG1"/>
    <mergeCell ref="AJ1:AM1"/>
    <mergeCell ref="AN1:AQ1"/>
    <mergeCell ref="A184:C184"/>
    <mergeCell ref="F184:H184"/>
    <mergeCell ref="A142:H142"/>
    <mergeCell ref="C143:D143"/>
    <mergeCell ref="G143:H143"/>
    <mergeCell ref="A150:H150"/>
    <mergeCell ref="A151:C151"/>
    <mergeCell ref="F151:H151"/>
    <mergeCell ref="A183:H18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4" width="18.5"/>
    <col customWidth="1" min="5" max="5" width="19.38"/>
    <col customWidth="1" min="6" max="6" width="22.5"/>
    <col customWidth="1" min="7" max="7" width="13.75"/>
    <col customWidth="1" min="8" max="8" width="16.0"/>
    <col customWidth="1" min="9" max="17" width="28.38"/>
    <col customWidth="1" min="18" max="18" width="22.25"/>
    <col customWidth="1" min="19" max="19" width="20.75"/>
    <col customWidth="1" min="20" max="21" width="24.63"/>
  </cols>
  <sheetData>
    <row r="1">
      <c r="E1" s="48" t="s">
        <v>28</v>
      </c>
      <c r="F1" s="49"/>
      <c r="G1" s="49"/>
      <c r="H1" s="49"/>
      <c r="I1" s="49"/>
      <c r="J1" s="49"/>
      <c r="K1" s="50"/>
      <c r="L1" s="51" t="s">
        <v>29</v>
      </c>
      <c r="M1" s="48" t="s">
        <v>30</v>
      </c>
      <c r="N1" s="49"/>
      <c r="O1" s="50"/>
      <c r="P1" s="52" t="s">
        <v>31</v>
      </c>
      <c r="Q1" s="53"/>
      <c r="R1" s="53"/>
      <c r="S1" s="54" t="s">
        <v>30</v>
      </c>
      <c r="T1" s="54" t="s">
        <v>30</v>
      </c>
      <c r="U1" s="54" t="s">
        <v>31</v>
      </c>
      <c r="Z1" s="48" t="s">
        <v>32</v>
      </c>
      <c r="AA1" s="49"/>
      <c r="AB1" s="49"/>
      <c r="AC1" s="50"/>
      <c r="AD1" s="48" t="s">
        <v>33</v>
      </c>
      <c r="AE1" s="49"/>
      <c r="AF1" s="49"/>
      <c r="AG1" s="50"/>
      <c r="AI1" s="55"/>
      <c r="AJ1" s="48" t="s">
        <v>34</v>
      </c>
      <c r="AK1" s="49"/>
      <c r="AL1" s="49"/>
      <c r="AM1" s="50"/>
      <c r="AN1" s="48" t="s">
        <v>35</v>
      </c>
      <c r="AO1" s="49"/>
      <c r="AP1" s="49"/>
      <c r="AQ1" s="50"/>
      <c r="AR1" s="191" t="s">
        <v>74</v>
      </c>
      <c r="AS1" s="3"/>
      <c r="AU1" s="48" t="s">
        <v>36</v>
      </c>
      <c r="AV1" s="49"/>
      <c r="AW1" s="49"/>
      <c r="AX1" s="50"/>
      <c r="AY1" s="48" t="s">
        <v>37</v>
      </c>
      <c r="AZ1" s="49"/>
      <c r="BA1" s="49"/>
      <c r="BB1" s="50"/>
    </row>
    <row r="2">
      <c r="A2" s="56" t="s">
        <v>5</v>
      </c>
      <c r="B2" s="56" t="s">
        <v>38</v>
      </c>
      <c r="C2" s="56" t="s">
        <v>23</v>
      </c>
      <c r="D2" s="56" t="s">
        <v>39</v>
      </c>
      <c r="E2" s="56" t="s">
        <v>40</v>
      </c>
      <c r="F2" s="56" t="s">
        <v>41</v>
      </c>
      <c r="G2" s="56" t="s">
        <v>42</v>
      </c>
      <c r="H2" s="56" t="s">
        <v>43</v>
      </c>
      <c r="I2" s="56" t="s">
        <v>44</v>
      </c>
      <c r="J2" s="56" t="s">
        <v>45</v>
      </c>
      <c r="K2" s="56" t="s">
        <v>46</v>
      </c>
      <c r="L2" s="229" t="s">
        <v>47</v>
      </c>
      <c r="M2" s="56" t="s">
        <v>48</v>
      </c>
      <c r="N2" s="56" t="s">
        <v>49</v>
      </c>
      <c r="O2" s="56" t="s">
        <v>50</v>
      </c>
      <c r="P2" s="57" t="s">
        <v>48</v>
      </c>
      <c r="Q2" s="58" t="s">
        <v>49</v>
      </c>
      <c r="R2" s="58" t="s">
        <v>50</v>
      </c>
      <c r="S2" s="54" t="s">
        <v>51</v>
      </c>
      <c r="T2" s="56" t="s">
        <v>52</v>
      </c>
      <c r="U2" s="56" t="s">
        <v>52</v>
      </c>
      <c r="V2" s="56" t="s">
        <v>53</v>
      </c>
      <c r="W2" s="56" t="s">
        <v>54</v>
      </c>
      <c r="X2" s="56" t="s">
        <v>55</v>
      </c>
      <c r="Y2" s="56" t="s">
        <v>56</v>
      </c>
      <c r="Z2" s="56" t="s">
        <v>57</v>
      </c>
      <c r="AA2" s="56" t="s">
        <v>58</v>
      </c>
      <c r="AB2" s="56" t="s">
        <v>59</v>
      </c>
      <c r="AC2" s="56" t="s">
        <v>60</v>
      </c>
      <c r="AD2" s="56" t="s">
        <v>57</v>
      </c>
      <c r="AE2" s="56" t="s">
        <v>58</v>
      </c>
      <c r="AF2" s="56" t="s">
        <v>59</v>
      </c>
      <c r="AG2" s="56" t="s">
        <v>60</v>
      </c>
      <c r="AI2" s="55"/>
      <c r="AJ2" s="56" t="s">
        <v>57</v>
      </c>
      <c r="AK2" s="56" t="s">
        <v>58</v>
      </c>
      <c r="AL2" s="56" t="s">
        <v>59</v>
      </c>
      <c r="AM2" s="56" t="s">
        <v>60</v>
      </c>
      <c r="AN2" s="56" t="s">
        <v>57</v>
      </c>
      <c r="AO2" s="56" t="s">
        <v>58</v>
      </c>
      <c r="AP2" s="56" t="s">
        <v>59</v>
      </c>
      <c r="AQ2" s="56" t="s">
        <v>60</v>
      </c>
      <c r="AR2" s="219" t="s">
        <v>55</v>
      </c>
      <c r="AS2" s="219" t="s">
        <v>56</v>
      </c>
      <c r="AU2" s="56" t="s">
        <v>57</v>
      </c>
      <c r="AV2" s="56" t="s">
        <v>58</v>
      </c>
      <c r="AW2" s="56" t="s">
        <v>59</v>
      </c>
      <c r="AX2" s="56" t="s">
        <v>60</v>
      </c>
      <c r="AY2" s="56" t="s">
        <v>57</v>
      </c>
      <c r="AZ2" s="56" t="s">
        <v>58</v>
      </c>
      <c r="BA2" s="56" t="s">
        <v>59</v>
      </c>
      <c r="BB2" s="56" t="s">
        <v>60</v>
      </c>
    </row>
    <row r="3">
      <c r="A3" s="59">
        <v>1.0</v>
      </c>
      <c r="B3" s="60">
        <v>2.0</v>
      </c>
      <c r="C3" s="61">
        <v>8.0</v>
      </c>
      <c r="D3" s="60" t="s">
        <v>61</v>
      </c>
      <c r="E3" s="62">
        <v>615.0</v>
      </c>
      <c r="F3" s="62">
        <v>6770.0</v>
      </c>
      <c r="G3" s="62">
        <v>10785.0</v>
      </c>
      <c r="H3" s="63">
        <f t="shared" ref="H3:H121" si="3">SUM(E3:G3)</f>
        <v>18170</v>
      </c>
      <c r="I3" s="63">
        <f t="shared" ref="I3:I121" si="4">E3/H3</f>
        <v>0.03384700055</v>
      </c>
      <c r="J3" s="63">
        <f t="shared" ref="J3:J121" si="5">F3/H3</f>
        <v>0.3725921849</v>
      </c>
      <c r="K3" s="63">
        <f t="shared" ref="K3:K121" si="6">G3/H3</f>
        <v>0.5935608145</v>
      </c>
      <c r="L3" s="230">
        <f t="shared" ref="L3:L121" si="7">(I3-J3)/(I3+J3)</f>
        <v>-0.8334461747</v>
      </c>
      <c r="M3" s="63">
        <f t="shared" ref="M3:O3" si="1">AVERAGE(I3:I54)</f>
        <v>0.2714229326</v>
      </c>
      <c r="N3" s="63">
        <f t="shared" si="1"/>
        <v>0.2617504582</v>
      </c>
      <c r="O3" s="63">
        <f t="shared" si="1"/>
        <v>0.4668266093</v>
      </c>
      <c r="P3" s="9">
        <f t="shared" ref="P3:R3" si="2">AVERAGE(I55:I106)</f>
        <v>0.3998404882</v>
      </c>
      <c r="Q3" s="9">
        <f t="shared" si="2"/>
        <v>0.2121184485</v>
      </c>
      <c r="R3" s="9">
        <f t="shared" si="2"/>
        <v>0.3880410633</v>
      </c>
      <c r="S3" s="64">
        <v>18637.39398</v>
      </c>
      <c r="T3" s="65">
        <f>AVERAGE(S3:S54)</f>
        <v>31199.45154</v>
      </c>
      <c r="U3" s="65">
        <f>AVERAGE(S55:S106)</f>
        <v>33577.90662</v>
      </c>
      <c r="V3" s="62">
        <v>58.0</v>
      </c>
      <c r="W3" s="62">
        <v>59.0</v>
      </c>
      <c r="X3" s="63">
        <f>STDEV(S3:S54)</f>
        <v>13548.0805</v>
      </c>
      <c r="Y3" s="63">
        <f>STDEV(S55:S106)</f>
        <v>17025.59517</v>
      </c>
      <c r="Z3" s="63">
        <f>X3/(SQRT(V3))</f>
        <v>1778.950123</v>
      </c>
      <c r="AA3" s="62">
        <v>1.96</v>
      </c>
      <c r="AB3" s="65">
        <f>T3+(Z3*AA3)</f>
        <v>34686.19378</v>
      </c>
      <c r="AC3" s="65">
        <f>T3-(AA3*Z3)</f>
        <v>27712.7093</v>
      </c>
      <c r="AD3" s="63">
        <f>Y3/(SQRT(W3))</f>
        <v>2216.543695</v>
      </c>
      <c r="AE3" s="62">
        <v>1.96</v>
      </c>
      <c r="AF3" s="65">
        <f>U3+(AD3*AE3)</f>
        <v>37922.33226</v>
      </c>
      <c r="AG3" s="65">
        <f>U3-(AE3*AD3)</f>
        <v>29233.48098</v>
      </c>
      <c r="AI3" s="55"/>
      <c r="AJ3" s="63">
        <f>AR3/(SQRT(V3))</f>
        <v>0.02723810407</v>
      </c>
      <c r="AK3" s="62">
        <v>1.96</v>
      </c>
      <c r="AL3" s="63">
        <f>M3+(AJ3*AK3)</f>
        <v>0.3248096165</v>
      </c>
      <c r="AM3" s="63">
        <f>M3-(AK3*AJ3)</f>
        <v>0.2180362486</v>
      </c>
      <c r="AN3" s="63">
        <f>AS3/(SQRT(W3))</f>
        <v>0.03098320079</v>
      </c>
      <c r="AO3" s="62">
        <v>1.96</v>
      </c>
      <c r="AP3" s="63">
        <f>P3+(AN3*AO3)</f>
        <v>0.4605675617</v>
      </c>
      <c r="AQ3" s="63">
        <f>P3-(AO3*AN3)</f>
        <v>0.3391134147</v>
      </c>
      <c r="AR3" s="63">
        <f>STDEV(I3:I54)</f>
        <v>0.2074392204</v>
      </c>
      <c r="AS3" s="63">
        <f>STDEV(I55:I106)</f>
        <v>0.237986481</v>
      </c>
      <c r="AT3" s="63"/>
      <c r="AU3" s="63">
        <f>AR6/(SQRT(W3))</f>
        <v>0.02547372824</v>
      </c>
      <c r="AV3" s="62">
        <v>1.96</v>
      </c>
      <c r="AW3" s="63">
        <f>N3+(AU3*AV3)</f>
        <v>0.3116789655</v>
      </c>
      <c r="AX3" s="63">
        <f>N3-(AV3*AU3)</f>
        <v>0.2118219508</v>
      </c>
      <c r="AY3" s="63">
        <f>AS6/(SQRT(W3))</f>
        <v>0.01897058203</v>
      </c>
      <c r="AZ3" s="62">
        <v>1.96</v>
      </c>
      <c r="BA3" s="63">
        <f>Q3+(AY3*AZ3)</f>
        <v>0.2493007893</v>
      </c>
      <c r="BB3" s="63">
        <f>Q3-(AZ3*AY3)</f>
        <v>0.1749361077</v>
      </c>
    </row>
    <row r="4">
      <c r="A4" s="66">
        <v>4.0</v>
      </c>
      <c r="B4" s="60">
        <v>2.0</v>
      </c>
      <c r="C4" s="67">
        <v>8.0</v>
      </c>
      <c r="D4" s="60" t="s">
        <v>61</v>
      </c>
      <c r="E4" s="62">
        <v>13732.0</v>
      </c>
      <c r="F4" s="62">
        <v>342.0</v>
      </c>
      <c r="G4" s="62">
        <v>3763.0</v>
      </c>
      <c r="H4" s="63">
        <f t="shared" si="3"/>
        <v>17837</v>
      </c>
      <c r="I4" s="63">
        <f t="shared" si="4"/>
        <v>0.7698604025</v>
      </c>
      <c r="J4" s="63">
        <f t="shared" si="5"/>
        <v>0.01917362785</v>
      </c>
      <c r="K4" s="63">
        <f t="shared" si="6"/>
        <v>0.2109659696</v>
      </c>
      <c r="L4" s="230">
        <f t="shared" si="7"/>
        <v>0.9513997442</v>
      </c>
      <c r="M4" s="63"/>
      <c r="N4" s="63"/>
      <c r="O4" s="63"/>
      <c r="P4" s="4"/>
      <c r="Q4" s="4"/>
      <c r="R4" s="4"/>
      <c r="S4" s="72">
        <v>31624.48905</v>
      </c>
      <c r="T4" s="63"/>
      <c r="U4" s="63"/>
      <c r="V4" s="63"/>
      <c r="W4" s="63"/>
      <c r="X4" s="63"/>
      <c r="Y4" s="63"/>
      <c r="Z4" s="63"/>
      <c r="AD4" s="63"/>
      <c r="AI4" s="55"/>
      <c r="AR4" s="191" t="s">
        <v>75</v>
      </c>
      <c r="AS4" s="3"/>
    </row>
    <row r="5">
      <c r="A5" s="66">
        <v>5.0</v>
      </c>
      <c r="B5" s="60">
        <v>2.0</v>
      </c>
      <c r="C5" s="67">
        <v>9.0</v>
      </c>
      <c r="D5" s="60" t="s">
        <v>61</v>
      </c>
      <c r="E5" s="62">
        <v>2504.0</v>
      </c>
      <c r="F5" s="62">
        <v>1041.0</v>
      </c>
      <c r="G5" s="62">
        <v>10712.0</v>
      </c>
      <c r="H5" s="63">
        <f t="shared" si="3"/>
        <v>14257</v>
      </c>
      <c r="I5" s="63">
        <f t="shared" si="4"/>
        <v>0.1756330224</v>
      </c>
      <c r="J5" s="63">
        <f t="shared" si="5"/>
        <v>0.0730167637</v>
      </c>
      <c r="K5" s="63">
        <f t="shared" si="6"/>
        <v>0.7513502139</v>
      </c>
      <c r="L5" s="230">
        <f t="shared" si="7"/>
        <v>0.4126939351</v>
      </c>
      <c r="M5" s="63"/>
      <c r="N5" s="63"/>
      <c r="O5" s="63"/>
      <c r="P5" s="4"/>
      <c r="Q5" s="4"/>
      <c r="R5" s="4"/>
      <c r="S5" s="72">
        <v>36967.23964</v>
      </c>
      <c r="T5" s="63"/>
      <c r="U5" s="63"/>
      <c r="V5" s="63"/>
      <c r="W5" s="63"/>
      <c r="X5" s="63"/>
      <c r="Y5" s="63"/>
      <c r="Z5" s="63"/>
      <c r="AD5" s="63"/>
      <c r="AI5" s="55"/>
      <c r="AR5" s="219" t="s">
        <v>55</v>
      </c>
      <c r="AS5" s="219" t="s">
        <v>56</v>
      </c>
    </row>
    <row r="6">
      <c r="A6" s="66">
        <v>6.0</v>
      </c>
      <c r="B6" s="60">
        <v>2.0</v>
      </c>
      <c r="C6" s="67">
        <v>9.0</v>
      </c>
      <c r="D6" s="60" t="s">
        <v>61</v>
      </c>
      <c r="E6" s="62">
        <v>4097.0</v>
      </c>
      <c r="F6" s="62">
        <v>7108.0</v>
      </c>
      <c r="G6" s="62">
        <v>9928.0</v>
      </c>
      <c r="H6" s="63">
        <f t="shared" si="3"/>
        <v>21133</v>
      </c>
      <c r="I6" s="63">
        <f t="shared" si="4"/>
        <v>0.1938674112</v>
      </c>
      <c r="J6" s="63">
        <f t="shared" si="5"/>
        <v>0.3363459991</v>
      </c>
      <c r="K6" s="63">
        <f t="shared" si="6"/>
        <v>0.4697865897</v>
      </c>
      <c r="L6" s="230">
        <f t="shared" si="7"/>
        <v>-0.2687193217</v>
      </c>
      <c r="M6" s="63"/>
      <c r="N6" s="63"/>
      <c r="O6" s="63"/>
      <c r="P6" s="4"/>
      <c r="Q6" s="4"/>
      <c r="R6" s="4"/>
      <c r="S6" s="72">
        <v>48471.41876</v>
      </c>
      <c r="T6" s="63"/>
      <c r="U6" s="63"/>
      <c r="V6" s="63"/>
      <c r="W6" s="63"/>
      <c r="X6" s="63"/>
      <c r="Y6" s="63"/>
      <c r="Z6" s="63"/>
      <c r="AD6" s="63"/>
      <c r="AI6" s="55"/>
      <c r="AR6" s="63">
        <f>STDEV(J3:J54)</f>
        <v>0.1956674193</v>
      </c>
      <c r="AS6" s="63">
        <f>STDEV(J55:J106)</f>
        <v>0.1457158055</v>
      </c>
    </row>
    <row r="7">
      <c r="A7" s="73">
        <v>10.0</v>
      </c>
      <c r="B7" s="60">
        <v>2.0</v>
      </c>
      <c r="C7" s="67">
        <v>15.0</v>
      </c>
      <c r="D7" s="60" t="s">
        <v>61</v>
      </c>
      <c r="E7" s="62">
        <v>4999.0</v>
      </c>
      <c r="F7" s="62">
        <v>2530.0</v>
      </c>
      <c r="G7" s="62">
        <v>10489.0</v>
      </c>
      <c r="H7" s="63">
        <f t="shared" si="3"/>
        <v>18018</v>
      </c>
      <c r="I7" s="63">
        <f t="shared" si="4"/>
        <v>0.2774447774</v>
      </c>
      <c r="J7" s="63">
        <f t="shared" si="5"/>
        <v>0.1404151404</v>
      </c>
      <c r="K7" s="63">
        <f t="shared" si="6"/>
        <v>0.5821400821</v>
      </c>
      <c r="L7" s="230">
        <f t="shared" si="7"/>
        <v>0.3279319963</v>
      </c>
      <c r="M7" s="63"/>
      <c r="N7" s="63"/>
      <c r="O7" s="63"/>
      <c r="P7" s="4"/>
      <c r="Q7" s="4"/>
      <c r="R7" s="4"/>
      <c r="S7" s="72">
        <v>15544.44075</v>
      </c>
      <c r="T7" s="63"/>
      <c r="U7" s="48" t="s">
        <v>62</v>
      </c>
      <c r="V7" s="49"/>
      <c r="W7" s="50"/>
      <c r="X7" s="63"/>
      <c r="Y7" s="63"/>
      <c r="Z7" s="63"/>
      <c r="AD7" s="63"/>
      <c r="AI7" s="55"/>
    </row>
    <row r="8">
      <c r="A8" s="73">
        <v>25.0</v>
      </c>
      <c r="B8" s="60">
        <v>2.0</v>
      </c>
      <c r="C8" s="67">
        <v>29.0</v>
      </c>
      <c r="D8" s="60" t="s">
        <v>61</v>
      </c>
      <c r="E8" s="62">
        <v>10662.0</v>
      </c>
      <c r="F8" s="62">
        <v>3011.0</v>
      </c>
      <c r="G8" s="62">
        <v>10287.0</v>
      </c>
      <c r="H8" s="63">
        <f t="shared" si="3"/>
        <v>23960</v>
      </c>
      <c r="I8" s="63">
        <f t="shared" si="4"/>
        <v>0.4449916528</v>
      </c>
      <c r="J8" s="63">
        <f t="shared" si="5"/>
        <v>0.1256677796</v>
      </c>
      <c r="K8" s="63">
        <f t="shared" si="6"/>
        <v>0.4293405676</v>
      </c>
      <c r="L8" s="230">
        <f t="shared" si="7"/>
        <v>0.5595699554</v>
      </c>
      <c r="M8" s="63"/>
      <c r="N8" s="63"/>
      <c r="O8" s="63"/>
      <c r="P8" s="4"/>
      <c r="Q8" s="4"/>
      <c r="R8" s="4"/>
      <c r="S8" s="72">
        <v>73979.76187</v>
      </c>
      <c r="T8" s="62"/>
      <c r="U8" s="54" t="s">
        <v>66</v>
      </c>
      <c r="V8" s="74">
        <f>AVERAGE(S21:S24,S35:S40)</f>
        <v>32929.18206</v>
      </c>
      <c r="W8" s="100" t="str">
        <f>AVERAGE(S70:S74,#REF!)</f>
        <v>#REF!</v>
      </c>
      <c r="X8" s="63"/>
      <c r="Y8" s="63"/>
      <c r="Z8" s="63"/>
      <c r="AD8" s="63"/>
      <c r="AI8" s="55"/>
    </row>
    <row r="9">
      <c r="A9" s="73">
        <v>30.0</v>
      </c>
      <c r="B9" s="60">
        <v>2.0</v>
      </c>
      <c r="C9" s="67">
        <v>29.0</v>
      </c>
      <c r="D9" s="60" t="s">
        <v>61</v>
      </c>
      <c r="E9" s="62">
        <v>4976.0</v>
      </c>
      <c r="F9" s="62">
        <v>319.0</v>
      </c>
      <c r="G9" s="62">
        <v>6107.0</v>
      </c>
      <c r="H9" s="63">
        <f t="shared" si="3"/>
        <v>11402</v>
      </c>
      <c r="I9" s="63">
        <f t="shared" si="4"/>
        <v>0.4364146641</v>
      </c>
      <c r="J9" s="63">
        <f t="shared" si="5"/>
        <v>0.0279775478</v>
      </c>
      <c r="K9" s="63">
        <f t="shared" si="6"/>
        <v>0.5356077881</v>
      </c>
      <c r="L9" s="230">
        <f t="shared" si="7"/>
        <v>0.8795089707</v>
      </c>
      <c r="M9" s="63"/>
      <c r="N9" s="63"/>
      <c r="O9" s="63"/>
      <c r="P9" s="4"/>
      <c r="Q9" s="4"/>
      <c r="R9" s="4"/>
      <c r="S9" s="72">
        <v>9262.520335</v>
      </c>
      <c r="T9" s="63"/>
      <c r="U9" s="63"/>
      <c r="V9" s="63"/>
      <c r="W9" s="63"/>
      <c r="X9" s="63"/>
      <c r="Y9" s="63"/>
      <c r="Z9" s="63"/>
      <c r="AD9" s="63"/>
      <c r="AI9" s="55"/>
    </row>
    <row r="10">
      <c r="A10" s="134">
        <v>1.0</v>
      </c>
      <c r="B10" s="135">
        <v>3.0</v>
      </c>
      <c r="C10" s="61">
        <v>8.0</v>
      </c>
      <c r="D10" s="135" t="s">
        <v>61</v>
      </c>
      <c r="E10" s="62">
        <v>24.0</v>
      </c>
      <c r="F10" s="62">
        <v>11513.0</v>
      </c>
      <c r="G10" s="62">
        <v>4158.0</v>
      </c>
      <c r="H10" s="63">
        <f t="shared" si="3"/>
        <v>15695</v>
      </c>
      <c r="I10" s="63">
        <f t="shared" si="4"/>
        <v>0.001529149411</v>
      </c>
      <c r="J10" s="63">
        <f t="shared" si="5"/>
        <v>0.7335457152</v>
      </c>
      <c r="K10" s="63">
        <f t="shared" si="6"/>
        <v>0.2649251354</v>
      </c>
      <c r="L10" s="230">
        <f t="shared" si="7"/>
        <v>-0.995839473</v>
      </c>
      <c r="M10" s="63"/>
      <c r="N10" s="63"/>
      <c r="O10" s="63"/>
      <c r="P10" s="4"/>
      <c r="Q10" s="4"/>
      <c r="R10" s="4"/>
      <c r="S10" s="72">
        <v>27178.83289</v>
      </c>
      <c r="T10" s="63"/>
      <c r="U10" s="63"/>
      <c r="V10" s="63"/>
      <c r="W10" s="63"/>
      <c r="X10" s="63"/>
      <c r="Y10" s="63"/>
      <c r="Z10" s="63"/>
      <c r="AD10" s="63"/>
      <c r="AI10" s="55"/>
    </row>
    <row r="11">
      <c r="A11" s="73">
        <v>2.0</v>
      </c>
      <c r="B11" s="60">
        <v>3.0</v>
      </c>
      <c r="C11" s="67">
        <v>8.0</v>
      </c>
      <c r="D11" s="60" t="s">
        <v>61</v>
      </c>
      <c r="E11" s="62">
        <v>8663.0</v>
      </c>
      <c r="F11" s="62">
        <v>967.0</v>
      </c>
      <c r="G11" s="62">
        <v>6075.0</v>
      </c>
      <c r="H11" s="63">
        <f t="shared" si="3"/>
        <v>15705</v>
      </c>
      <c r="I11" s="63">
        <f t="shared" si="4"/>
        <v>0.5516077682</v>
      </c>
      <c r="J11" s="63">
        <f t="shared" si="5"/>
        <v>0.06157274753</v>
      </c>
      <c r="K11" s="63">
        <f t="shared" si="6"/>
        <v>0.3868194842</v>
      </c>
      <c r="L11" s="230">
        <f t="shared" si="7"/>
        <v>0.7991692627</v>
      </c>
      <c r="M11" s="63"/>
      <c r="N11" s="63"/>
      <c r="O11" s="63"/>
      <c r="P11" s="4"/>
      <c r="Q11" s="4"/>
      <c r="R11" s="4"/>
      <c r="S11" s="72">
        <v>22869.49989</v>
      </c>
      <c r="T11" s="63"/>
      <c r="U11" s="63"/>
      <c r="V11" s="63"/>
      <c r="W11" s="63"/>
      <c r="X11" s="63"/>
      <c r="Y11" s="63"/>
      <c r="Z11" s="63"/>
      <c r="AD11" s="63"/>
      <c r="AI11" s="55"/>
    </row>
    <row r="12">
      <c r="A12" s="73">
        <v>3.0</v>
      </c>
      <c r="B12" s="60">
        <v>3.0</v>
      </c>
      <c r="C12" s="67">
        <v>8.0</v>
      </c>
      <c r="D12" s="60" t="s">
        <v>61</v>
      </c>
      <c r="E12" s="62">
        <v>6505.0</v>
      </c>
      <c r="F12" s="62">
        <v>1192.0</v>
      </c>
      <c r="G12" s="62">
        <v>8446.0</v>
      </c>
      <c r="H12" s="63">
        <f t="shared" si="3"/>
        <v>16143</v>
      </c>
      <c r="I12" s="63">
        <f t="shared" si="4"/>
        <v>0.4029610357</v>
      </c>
      <c r="J12" s="63">
        <f t="shared" si="5"/>
        <v>0.07384005451</v>
      </c>
      <c r="K12" s="63">
        <f t="shared" si="6"/>
        <v>0.5231989097</v>
      </c>
      <c r="L12" s="230">
        <f t="shared" si="7"/>
        <v>0.6902689359</v>
      </c>
      <c r="M12" s="63"/>
      <c r="N12" s="63"/>
      <c r="O12" s="63"/>
      <c r="P12" s="4"/>
      <c r="Q12" s="4"/>
      <c r="R12" s="4"/>
      <c r="S12" s="72">
        <v>24469.5353</v>
      </c>
      <c r="T12" s="63"/>
      <c r="U12" s="63"/>
      <c r="V12" s="63"/>
      <c r="W12" s="63"/>
      <c r="X12" s="63"/>
      <c r="Y12" s="63"/>
      <c r="Z12" s="63"/>
      <c r="AD12" s="63"/>
      <c r="AI12" s="55"/>
    </row>
    <row r="13">
      <c r="A13" s="73">
        <v>4.0</v>
      </c>
      <c r="B13" s="60">
        <v>3.0</v>
      </c>
      <c r="C13" s="67">
        <v>8.0</v>
      </c>
      <c r="D13" s="60" t="s">
        <v>61</v>
      </c>
      <c r="E13" s="62">
        <v>4631.0</v>
      </c>
      <c r="F13" s="62">
        <v>1382.0</v>
      </c>
      <c r="G13" s="62">
        <v>10015.0</v>
      </c>
      <c r="H13" s="63">
        <f t="shared" si="3"/>
        <v>16028</v>
      </c>
      <c r="I13" s="63">
        <f t="shared" si="4"/>
        <v>0.2889318692</v>
      </c>
      <c r="J13" s="63">
        <f t="shared" si="5"/>
        <v>0.08622410781</v>
      </c>
      <c r="K13" s="63">
        <f t="shared" si="6"/>
        <v>0.624844023</v>
      </c>
      <c r="L13" s="230">
        <f t="shared" si="7"/>
        <v>0.5403292865</v>
      </c>
      <c r="M13" s="63"/>
      <c r="N13" s="63"/>
      <c r="O13" s="63"/>
      <c r="P13" s="4"/>
      <c r="Q13" s="4"/>
      <c r="R13" s="4"/>
      <c r="S13" s="72">
        <v>27638.91395</v>
      </c>
      <c r="T13" s="63"/>
      <c r="U13" s="63"/>
      <c r="V13" s="63"/>
      <c r="W13" s="63"/>
      <c r="X13" s="63"/>
      <c r="Y13" s="63"/>
      <c r="Z13" s="63"/>
      <c r="AD13" s="63"/>
    </row>
    <row r="14">
      <c r="A14" s="73">
        <v>5.0</v>
      </c>
      <c r="B14" s="60">
        <v>3.0</v>
      </c>
      <c r="C14" s="67">
        <v>8.0</v>
      </c>
      <c r="D14" s="60" t="s">
        <v>61</v>
      </c>
      <c r="E14" s="62">
        <v>37.0</v>
      </c>
      <c r="F14" s="62">
        <v>4986.0</v>
      </c>
      <c r="G14" s="62">
        <v>11150.0</v>
      </c>
      <c r="H14" s="63">
        <f t="shared" si="3"/>
        <v>16173</v>
      </c>
      <c r="I14" s="63">
        <f t="shared" si="4"/>
        <v>0.002287763557</v>
      </c>
      <c r="J14" s="63">
        <f t="shared" si="5"/>
        <v>0.3082915971</v>
      </c>
      <c r="K14" s="63">
        <f t="shared" si="6"/>
        <v>0.6894206393</v>
      </c>
      <c r="L14" s="230">
        <f t="shared" si="7"/>
        <v>-0.9852677683</v>
      </c>
      <c r="M14" s="63"/>
      <c r="N14" s="63"/>
      <c r="O14" s="63"/>
      <c r="P14" s="4"/>
      <c r="Q14" s="4"/>
      <c r="R14" s="4"/>
      <c r="S14" s="72">
        <v>19778.3603</v>
      </c>
      <c r="T14" s="63"/>
      <c r="U14" s="63"/>
      <c r="V14" s="63"/>
      <c r="W14" s="63"/>
      <c r="X14" s="63"/>
      <c r="Y14" s="63"/>
      <c r="Z14" s="63"/>
      <c r="AD14" s="63"/>
    </row>
    <row r="15">
      <c r="A15" s="73">
        <v>6.0</v>
      </c>
      <c r="B15" s="60">
        <v>3.0</v>
      </c>
      <c r="C15" s="67">
        <v>8.0</v>
      </c>
      <c r="D15" s="60" t="s">
        <v>61</v>
      </c>
      <c r="E15" s="62">
        <v>1169.0</v>
      </c>
      <c r="F15" s="62">
        <v>1982.0</v>
      </c>
      <c r="G15" s="62">
        <v>10644.0</v>
      </c>
      <c r="H15" s="63">
        <f t="shared" si="3"/>
        <v>13795</v>
      </c>
      <c r="I15" s="63">
        <f t="shared" si="4"/>
        <v>0.08474084813</v>
      </c>
      <c r="J15" s="63">
        <f t="shared" si="5"/>
        <v>0.1436752447</v>
      </c>
      <c r="K15" s="63">
        <f t="shared" si="6"/>
        <v>0.7715839072</v>
      </c>
      <c r="L15" s="230">
        <f t="shared" si="7"/>
        <v>-0.2580133291</v>
      </c>
      <c r="M15" s="63"/>
      <c r="N15" s="63"/>
      <c r="O15" s="63"/>
      <c r="P15" s="4"/>
      <c r="Q15" s="4"/>
      <c r="R15" s="4"/>
      <c r="S15" s="72">
        <v>24370.78549</v>
      </c>
      <c r="T15" s="63"/>
      <c r="U15" s="63"/>
      <c r="V15" s="63"/>
      <c r="W15" s="63"/>
      <c r="X15" s="63"/>
      <c r="Y15" s="63"/>
      <c r="Z15" s="63"/>
      <c r="AD15" s="63"/>
    </row>
    <row r="16">
      <c r="A16" s="73">
        <v>8.0</v>
      </c>
      <c r="B16" s="60">
        <v>3.0</v>
      </c>
      <c r="C16" s="73">
        <v>14.0</v>
      </c>
      <c r="D16" s="60" t="s">
        <v>61</v>
      </c>
      <c r="E16" s="62">
        <v>10529.0</v>
      </c>
      <c r="F16" s="62">
        <v>321.0</v>
      </c>
      <c r="G16" s="62">
        <v>6817.0</v>
      </c>
      <c r="H16" s="63">
        <f t="shared" si="3"/>
        <v>17667</v>
      </c>
      <c r="I16" s="63">
        <f t="shared" si="4"/>
        <v>0.5959698874</v>
      </c>
      <c r="J16" s="63">
        <f t="shared" si="5"/>
        <v>0.0181694685</v>
      </c>
      <c r="K16" s="63">
        <f t="shared" si="6"/>
        <v>0.3858606441</v>
      </c>
      <c r="L16" s="230">
        <f t="shared" si="7"/>
        <v>0.9408294931</v>
      </c>
      <c r="M16" s="63"/>
      <c r="N16" s="63"/>
      <c r="O16" s="63"/>
      <c r="P16" s="4"/>
      <c r="Q16" s="4"/>
      <c r="R16" s="4"/>
      <c r="S16" s="72">
        <v>38447.13779</v>
      </c>
      <c r="T16" s="63"/>
      <c r="U16" s="63"/>
      <c r="V16" s="63"/>
      <c r="W16" s="63"/>
      <c r="X16" s="63"/>
      <c r="Y16" s="63"/>
      <c r="Z16" s="63"/>
      <c r="AD16" s="63"/>
    </row>
    <row r="17">
      <c r="A17" s="73">
        <v>9.0</v>
      </c>
      <c r="B17" s="60">
        <v>3.0</v>
      </c>
      <c r="C17" s="73">
        <v>14.0</v>
      </c>
      <c r="D17" s="60" t="s">
        <v>61</v>
      </c>
      <c r="E17" s="62">
        <v>8112.0</v>
      </c>
      <c r="F17" s="62">
        <v>2002.0</v>
      </c>
      <c r="G17" s="62">
        <v>7786.0</v>
      </c>
      <c r="H17" s="63">
        <f t="shared" si="3"/>
        <v>17900</v>
      </c>
      <c r="I17" s="63">
        <f t="shared" si="4"/>
        <v>0.4531843575</v>
      </c>
      <c r="J17" s="63">
        <f t="shared" si="5"/>
        <v>0.1118435754</v>
      </c>
      <c r="K17" s="63">
        <f t="shared" si="6"/>
        <v>0.434972067</v>
      </c>
      <c r="L17" s="230">
        <f t="shared" si="7"/>
        <v>0.6041131105</v>
      </c>
      <c r="M17" s="63"/>
      <c r="N17" s="63"/>
      <c r="O17" s="63"/>
      <c r="P17" s="4"/>
      <c r="Q17" s="4"/>
      <c r="R17" s="4"/>
      <c r="S17" s="72">
        <v>40686.58526</v>
      </c>
      <c r="T17" s="63"/>
      <c r="U17" s="63"/>
      <c r="V17" s="63"/>
      <c r="W17" s="63"/>
      <c r="X17" s="63"/>
      <c r="Y17" s="63"/>
      <c r="Z17" s="63"/>
      <c r="AD17" s="63"/>
    </row>
    <row r="18">
      <c r="A18" s="73">
        <v>10.0</v>
      </c>
      <c r="B18" s="60">
        <v>3.0</v>
      </c>
      <c r="C18" s="73">
        <v>14.0</v>
      </c>
      <c r="D18" s="60" t="s">
        <v>61</v>
      </c>
      <c r="E18" s="62">
        <v>1961.0</v>
      </c>
      <c r="F18" s="62">
        <v>9633.0</v>
      </c>
      <c r="G18" s="62">
        <v>7425.0</v>
      </c>
      <c r="H18" s="63">
        <f t="shared" si="3"/>
        <v>19019</v>
      </c>
      <c r="I18" s="63">
        <f t="shared" si="4"/>
        <v>0.1031074189</v>
      </c>
      <c r="J18" s="63">
        <f t="shared" si="5"/>
        <v>0.5064935065</v>
      </c>
      <c r="K18" s="63">
        <f t="shared" si="6"/>
        <v>0.3903990746</v>
      </c>
      <c r="L18" s="230">
        <f t="shared" si="7"/>
        <v>-0.6617215801</v>
      </c>
      <c r="M18" s="63"/>
      <c r="N18" s="63"/>
      <c r="O18" s="63"/>
      <c r="P18" s="4"/>
      <c r="Q18" s="4"/>
      <c r="R18" s="4"/>
      <c r="S18" s="72">
        <v>36441.91144</v>
      </c>
      <c r="T18" s="63"/>
      <c r="U18" s="63"/>
      <c r="V18" s="63"/>
      <c r="W18" s="63"/>
      <c r="X18" s="63"/>
      <c r="Y18" s="63"/>
      <c r="Z18" s="63"/>
      <c r="AD18" s="63"/>
    </row>
    <row r="19">
      <c r="A19" s="73">
        <v>11.0</v>
      </c>
      <c r="B19" s="60">
        <v>3.0</v>
      </c>
      <c r="C19" s="73">
        <v>14.0</v>
      </c>
      <c r="D19" s="60" t="s">
        <v>61</v>
      </c>
      <c r="E19" s="62">
        <v>3133.0</v>
      </c>
      <c r="F19" s="62">
        <v>2980.0</v>
      </c>
      <c r="G19" s="62">
        <v>13045.0</v>
      </c>
      <c r="H19" s="63">
        <f t="shared" si="3"/>
        <v>19158</v>
      </c>
      <c r="I19" s="63">
        <f t="shared" si="4"/>
        <v>0.1635348157</v>
      </c>
      <c r="J19" s="63">
        <f t="shared" si="5"/>
        <v>0.1555485959</v>
      </c>
      <c r="K19" s="63">
        <f t="shared" si="6"/>
        <v>0.6809165884</v>
      </c>
      <c r="L19" s="230">
        <f t="shared" si="7"/>
        <v>0.02502862752</v>
      </c>
      <c r="M19" s="63"/>
      <c r="N19" s="63"/>
      <c r="O19" s="63"/>
      <c r="P19" s="4"/>
      <c r="Q19" s="4"/>
      <c r="R19" s="4"/>
      <c r="S19" s="72">
        <v>15891.38424</v>
      </c>
      <c r="T19" s="63"/>
      <c r="U19" s="63"/>
      <c r="V19" s="63"/>
      <c r="W19" s="63"/>
      <c r="X19" s="63"/>
      <c r="Y19" s="63"/>
      <c r="Z19" s="63"/>
      <c r="AD19" s="63"/>
    </row>
    <row r="20">
      <c r="A20" s="73">
        <v>13.0</v>
      </c>
      <c r="B20" s="60">
        <v>3.0</v>
      </c>
      <c r="C20" s="73">
        <v>14.0</v>
      </c>
      <c r="D20" s="60" t="s">
        <v>61</v>
      </c>
      <c r="E20" s="62">
        <v>6895.0</v>
      </c>
      <c r="F20" s="62">
        <v>2663.0</v>
      </c>
      <c r="G20" s="62">
        <v>8350.0</v>
      </c>
      <c r="H20" s="63">
        <f t="shared" si="3"/>
        <v>17908</v>
      </c>
      <c r="I20" s="63">
        <f t="shared" si="4"/>
        <v>0.3850234532</v>
      </c>
      <c r="J20" s="63">
        <f t="shared" si="5"/>
        <v>0.1487044896</v>
      </c>
      <c r="K20" s="63">
        <f t="shared" si="6"/>
        <v>0.4662720572</v>
      </c>
      <c r="L20" s="230">
        <f t="shared" si="7"/>
        <v>0.4427704541</v>
      </c>
      <c r="M20" s="63"/>
      <c r="N20" s="63"/>
      <c r="O20" s="63"/>
      <c r="P20" s="4"/>
      <c r="Q20" s="4"/>
      <c r="R20" s="4"/>
      <c r="S20" s="72">
        <v>31139.78334</v>
      </c>
      <c r="T20" s="63"/>
      <c r="U20" s="63"/>
      <c r="V20" s="63"/>
      <c r="W20" s="63"/>
      <c r="X20" s="63"/>
      <c r="Y20" s="63"/>
      <c r="Z20" s="63"/>
      <c r="AD20" s="63"/>
    </row>
    <row r="21">
      <c r="A21" s="73">
        <v>17.0</v>
      </c>
      <c r="B21" s="60">
        <v>3.0</v>
      </c>
      <c r="C21" s="73">
        <v>16.0</v>
      </c>
      <c r="D21" s="60" t="s">
        <v>61</v>
      </c>
      <c r="E21" s="62">
        <v>5112.0</v>
      </c>
      <c r="F21" s="62">
        <v>5297.0</v>
      </c>
      <c r="G21" s="62">
        <v>7460.0</v>
      </c>
      <c r="H21" s="63">
        <f t="shared" si="3"/>
        <v>17869</v>
      </c>
      <c r="I21" s="63">
        <f t="shared" si="4"/>
        <v>0.2860820415</v>
      </c>
      <c r="J21" s="63">
        <f t="shared" si="5"/>
        <v>0.296435167</v>
      </c>
      <c r="K21" s="63">
        <f t="shared" si="6"/>
        <v>0.4174827914</v>
      </c>
      <c r="L21" s="230">
        <f t="shared" si="7"/>
        <v>-0.01777308099</v>
      </c>
      <c r="M21" s="63"/>
      <c r="N21" s="63"/>
      <c r="O21" s="63"/>
      <c r="P21" s="4"/>
      <c r="Q21" s="4"/>
      <c r="R21" s="4"/>
      <c r="S21" s="72">
        <v>47606.22005</v>
      </c>
      <c r="T21" s="63"/>
      <c r="U21" s="63"/>
      <c r="V21" s="63"/>
      <c r="W21" s="63"/>
      <c r="X21" s="63"/>
      <c r="Y21" s="63"/>
      <c r="Z21" s="63"/>
      <c r="AD21" s="63"/>
    </row>
    <row r="22">
      <c r="A22" s="73">
        <v>18.0</v>
      </c>
      <c r="B22" s="60">
        <v>3.0</v>
      </c>
      <c r="C22" s="73">
        <v>16.0</v>
      </c>
      <c r="D22" s="60" t="s">
        <v>61</v>
      </c>
      <c r="E22" s="62">
        <v>8018.0</v>
      </c>
      <c r="F22" s="62">
        <v>2154.0</v>
      </c>
      <c r="G22" s="62">
        <v>7513.0</v>
      </c>
      <c r="H22" s="63">
        <f t="shared" si="3"/>
        <v>17685</v>
      </c>
      <c r="I22" s="63">
        <f t="shared" si="4"/>
        <v>0.4533785694</v>
      </c>
      <c r="J22" s="63">
        <f t="shared" si="5"/>
        <v>0.121798134</v>
      </c>
      <c r="K22" s="63">
        <f t="shared" si="6"/>
        <v>0.4248232966</v>
      </c>
      <c r="L22" s="230">
        <f t="shared" si="7"/>
        <v>0.5764844672</v>
      </c>
      <c r="M22" s="63"/>
      <c r="N22" s="63"/>
      <c r="O22" s="63"/>
      <c r="P22" s="4"/>
      <c r="Q22" s="4"/>
      <c r="R22" s="4"/>
      <c r="S22" s="72">
        <v>17440.7103</v>
      </c>
      <c r="T22" s="63"/>
      <c r="U22" s="63"/>
      <c r="V22" s="63"/>
      <c r="W22" s="63"/>
      <c r="X22" s="63"/>
      <c r="Y22" s="63"/>
      <c r="Z22" s="63"/>
      <c r="AD22" s="63"/>
    </row>
    <row r="23">
      <c r="A23" s="73">
        <v>19.0</v>
      </c>
      <c r="B23" s="60">
        <v>3.0</v>
      </c>
      <c r="C23" s="73">
        <v>16.0</v>
      </c>
      <c r="D23" s="60" t="s">
        <v>61</v>
      </c>
      <c r="E23" s="62">
        <v>2549.0</v>
      </c>
      <c r="F23" s="62">
        <v>610.0</v>
      </c>
      <c r="G23" s="62">
        <v>14564.0</v>
      </c>
      <c r="H23" s="63">
        <f t="shared" si="3"/>
        <v>17723</v>
      </c>
      <c r="I23" s="63">
        <f t="shared" si="4"/>
        <v>0.143824409</v>
      </c>
      <c r="J23" s="63">
        <f t="shared" si="5"/>
        <v>0.03441855216</v>
      </c>
      <c r="K23" s="63">
        <f t="shared" si="6"/>
        <v>0.8217570389</v>
      </c>
      <c r="L23" s="230">
        <f t="shared" si="7"/>
        <v>0.613801836</v>
      </c>
      <c r="M23" s="63"/>
      <c r="N23" s="63"/>
      <c r="O23" s="63"/>
      <c r="P23" s="4"/>
      <c r="Q23" s="4"/>
      <c r="R23" s="4"/>
      <c r="S23" s="72">
        <v>30571.9077</v>
      </c>
      <c r="T23" s="63"/>
      <c r="U23" s="63"/>
      <c r="V23" s="63"/>
      <c r="W23" s="63"/>
      <c r="X23" s="63"/>
      <c r="Y23" s="63"/>
      <c r="Z23" s="63"/>
      <c r="AD23" s="63"/>
    </row>
    <row r="24">
      <c r="A24" s="73">
        <v>22.0</v>
      </c>
      <c r="B24" s="60">
        <v>3.0</v>
      </c>
      <c r="C24" s="73">
        <v>21.0</v>
      </c>
      <c r="D24" s="60" t="s">
        <v>61</v>
      </c>
      <c r="E24" s="62">
        <v>6793.0</v>
      </c>
      <c r="F24" s="62">
        <v>1738.0</v>
      </c>
      <c r="G24" s="62">
        <v>10250.0</v>
      </c>
      <c r="H24" s="63">
        <f t="shared" si="3"/>
        <v>18781</v>
      </c>
      <c r="I24" s="63">
        <f t="shared" si="4"/>
        <v>0.3616953304</v>
      </c>
      <c r="J24" s="63">
        <f t="shared" si="5"/>
        <v>0.09254033332</v>
      </c>
      <c r="K24" s="63">
        <f t="shared" si="6"/>
        <v>0.5457643363</v>
      </c>
      <c r="L24" s="230">
        <f t="shared" si="7"/>
        <v>0.5925448365</v>
      </c>
      <c r="M24" s="63"/>
      <c r="N24" s="63"/>
      <c r="O24" s="63"/>
      <c r="P24" s="4"/>
      <c r="Q24" s="4"/>
      <c r="R24" s="4"/>
      <c r="S24" s="72">
        <v>38275.47696</v>
      </c>
      <c r="T24" s="63"/>
      <c r="U24" s="63"/>
      <c r="V24" s="63"/>
      <c r="W24" s="63"/>
      <c r="X24" s="63"/>
      <c r="Y24" s="63"/>
      <c r="Z24" s="63"/>
      <c r="AD24" s="63"/>
    </row>
    <row r="25">
      <c r="A25" s="73">
        <v>28.0</v>
      </c>
      <c r="B25" s="60">
        <v>3.0</v>
      </c>
      <c r="C25" s="73">
        <v>23.0</v>
      </c>
      <c r="D25" s="60" t="s">
        <v>61</v>
      </c>
      <c r="E25" s="62">
        <v>1326.0</v>
      </c>
      <c r="F25" s="62">
        <v>6164.0</v>
      </c>
      <c r="G25" s="62">
        <v>9633.0</v>
      </c>
      <c r="H25" s="63">
        <f t="shared" si="3"/>
        <v>17123</v>
      </c>
      <c r="I25" s="63">
        <f t="shared" si="4"/>
        <v>0.07743970099</v>
      </c>
      <c r="J25" s="63">
        <f t="shared" si="5"/>
        <v>0.3599836477</v>
      </c>
      <c r="K25" s="63">
        <f t="shared" si="6"/>
        <v>0.5625766513</v>
      </c>
      <c r="L25" s="230">
        <f t="shared" si="7"/>
        <v>-0.6459279039</v>
      </c>
      <c r="M25" s="63"/>
      <c r="N25" s="63"/>
      <c r="O25" s="63"/>
      <c r="P25" s="4"/>
      <c r="Q25" s="4"/>
      <c r="R25" s="4"/>
      <c r="S25" s="72">
        <v>6139.624973</v>
      </c>
      <c r="T25" s="63"/>
      <c r="U25" s="63"/>
      <c r="V25" s="63"/>
      <c r="W25" s="63"/>
      <c r="X25" s="63"/>
      <c r="Y25" s="63"/>
      <c r="Z25" s="63"/>
      <c r="AD25" s="63"/>
    </row>
    <row r="26">
      <c r="A26" s="73">
        <v>34.0</v>
      </c>
      <c r="B26" s="60">
        <v>3.0</v>
      </c>
      <c r="C26" s="73">
        <v>23.0</v>
      </c>
      <c r="D26" s="60" t="s">
        <v>61</v>
      </c>
      <c r="E26" s="62">
        <v>1523.0</v>
      </c>
      <c r="F26" s="62">
        <v>4105.0</v>
      </c>
      <c r="G26" s="62">
        <v>10128.0</v>
      </c>
      <c r="H26" s="63">
        <f t="shared" si="3"/>
        <v>15756</v>
      </c>
      <c r="I26" s="63">
        <f t="shared" si="4"/>
        <v>0.09666158924</v>
      </c>
      <c r="J26" s="63">
        <f t="shared" si="5"/>
        <v>0.260535669</v>
      </c>
      <c r="K26" s="63">
        <f t="shared" si="6"/>
        <v>0.6428027418</v>
      </c>
      <c r="L26" s="230">
        <f t="shared" si="7"/>
        <v>-0.4587775409</v>
      </c>
      <c r="M26" s="63"/>
      <c r="N26" s="63"/>
      <c r="O26" s="63"/>
      <c r="P26" s="4"/>
      <c r="Q26" s="4"/>
      <c r="R26" s="4"/>
      <c r="S26" s="72">
        <v>19281.8068</v>
      </c>
      <c r="T26" s="63"/>
      <c r="U26" s="63"/>
      <c r="V26" s="63"/>
      <c r="W26" s="63"/>
      <c r="X26" s="63"/>
      <c r="Y26" s="63"/>
      <c r="Z26" s="63"/>
      <c r="AD26" s="63"/>
    </row>
    <row r="27">
      <c r="A27" s="73">
        <v>44.0</v>
      </c>
      <c r="B27" s="60">
        <v>3.0</v>
      </c>
      <c r="C27" s="73">
        <v>30.0</v>
      </c>
      <c r="D27" s="60" t="s">
        <v>61</v>
      </c>
      <c r="E27" s="62">
        <v>4183.0</v>
      </c>
      <c r="F27" s="62">
        <v>3655.0</v>
      </c>
      <c r="G27" s="62">
        <v>10091.0</v>
      </c>
      <c r="H27" s="63">
        <f t="shared" si="3"/>
        <v>17929</v>
      </c>
      <c r="I27" s="63">
        <f t="shared" si="4"/>
        <v>0.2333091639</v>
      </c>
      <c r="J27" s="63">
        <f t="shared" si="5"/>
        <v>0.2038596687</v>
      </c>
      <c r="K27" s="63">
        <f t="shared" si="6"/>
        <v>0.5628311674</v>
      </c>
      <c r="L27" s="230">
        <f t="shared" si="7"/>
        <v>0.0673641235</v>
      </c>
      <c r="M27" s="63"/>
      <c r="N27" s="63"/>
      <c r="O27" s="63"/>
      <c r="P27" s="4"/>
      <c r="Q27" s="4"/>
      <c r="R27" s="4"/>
      <c r="S27" s="72">
        <v>31887.50134</v>
      </c>
      <c r="T27" s="63"/>
      <c r="U27" s="63"/>
      <c r="V27" s="63"/>
      <c r="W27" s="63"/>
      <c r="X27" s="63"/>
      <c r="Y27" s="63"/>
      <c r="Z27" s="63"/>
      <c r="AD27" s="63"/>
    </row>
    <row r="28">
      <c r="A28" s="73">
        <v>45.0</v>
      </c>
      <c r="B28" s="60">
        <v>3.0</v>
      </c>
      <c r="C28" s="73">
        <v>30.0</v>
      </c>
      <c r="D28" s="60" t="s">
        <v>61</v>
      </c>
      <c r="E28" s="62">
        <v>7641.0</v>
      </c>
      <c r="F28" s="62">
        <v>3827.0</v>
      </c>
      <c r="G28" s="62">
        <v>7653.0</v>
      </c>
      <c r="H28" s="63">
        <f t="shared" si="3"/>
        <v>19121</v>
      </c>
      <c r="I28" s="63">
        <f t="shared" si="4"/>
        <v>0.399612991</v>
      </c>
      <c r="J28" s="63">
        <f t="shared" si="5"/>
        <v>0.2001464359</v>
      </c>
      <c r="K28" s="63">
        <f t="shared" si="6"/>
        <v>0.4002405732</v>
      </c>
      <c r="L28" s="230">
        <f t="shared" si="7"/>
        <v>0.3325776073</v>
      </c>
      <c r="M28" s="63"/>
      <c r="N28" s="63"/>
      <c r="O28" s="63"/>
      <c r="P28" s="4"/>
      <c r="Q28" s="4"/>
      <c r="R28" s="4"/>
      <c r="S28" s="72">
        <v>41113.9471</v>
      </c>
      <c r="T28" s="63"/>
      <c r="U28" s="63"/>
      <c r="V28" s="63"/>
      <c r="W28" s="63"/>
      <c r="X28" s="63"/>
      <c r="Y28" s="63"/>
      <c r="Z28" s="63"/>
      <c r="AD28" s="63"/>
    </row>
    <row r="29">
      <c r="A29" s="73">
        <v>46.0</v>
      </c>
      <c r="B29" s="60">
        <v>3.0</v>
      </c>
      <c r="C29" s="73">
        <v>30.0</v>
      </c>
      <c r="D29" s="60" t="s">
        <v>61</v>
      </c>
      <c r="E29" s="62">
        <v>4161.0</v>
      </c>
      <c r="F29" s="62">
        <v>8537.0</v>
      </c>
      <c r="G29" s="62">
        <v>6890.0</v>
      </c>
      <c r="H29" s="63">
        <f t="shared" si="3"/>
        <v>19588</v>
      </c>
      <c r="I29" s="63">
        <f t="shared" si="4"/>
        <v>0.2124259751</v>
      </c>
      <c r="J29" s="63">
        <f t="shared" si="5"/>
        <v>0.435828058</v>
      </c>
      <c r="K29" s="63">
        <f t="shared" si="6"/>
        <v>0.3517459669</v>
      </c>
      <c r="L29" s="230">
        <f t="shared" si="7"/>
        <v>-0.3446212002</v>
      </c>
      <c r="M29" s="63"/>
      <c r="N29" s="63"/>
      <c r="O29" s="63"/>
      <c r="P29" s="4"/>
      <c r="Q29" s="4"/>
      <c r="R29" s="4"/>
      <c r="S29" s="72">
        <v>56151.45772</v>
      </c>
      <c r="T29" s="63"/>
      <c r="U29" s="63"/>
      <c r="V29" s="63"/>
      <c r="W29" s="63"/>
      <c r="X29" s="63"/>
      <c r="Y29" s="63"/>
      <c r="Z29" s="63"/>
      <c r="AD29" s="63"/>
    </row>
    <row r="30">
      <c r="A30" s="73">
        <v>47.0</v>
      </c>
      <c r="B30" s="60">
        <v>3.0</v>
      </c>
      <c r="C30" s="73">
        <v>30.0</v>
      </c>
      <c r="D30" s="60" t="s">
        <v>61</v>
      </c>
      <c r="E30" s="62">
        <v>5728.0</v>
      </c>
      <c r="F30" s="62">
        <v>3332.0</v>
      </c>
      <c r="G30" s="62">
        <v>8909.0</v>
      </c>
      <c r="H30" s="63">
        <f t="shared" si="3"/>
        <v>17969</v>
      </c>
      <c r="I30" s="63">
        <f t="shared" si="4"/>
        <v>0.3187712171</v>
      </c>
      <c r="J30" s="63">
        <f t="shared" si="5"/>
        <v>0.1854304636</v>
      </c>
      <c r="K30" s="63">
        <f t="shared" si="6"/>
        <v>0.4957983193</v>
      </c>
      <c r="L30" s="230">
        <f t="shared" si="7"/>
        <v>0.2644591611</v>
      </c>
      <c r="M30" s="63"/>
      <c r="N30" s="63"/>
      <c r="O30" s="63"/>
      <c r="P30" s="4"/>
      <c r="Q30" s="4"/>
      <c r="R30" s="4"/>
      <c r="S30" s="72">
        <v>46190.88173</v>
      </c>
      <c r="T30" s="63"/>
      <c r="U30" s="63"/>
      <c r="V30" s="63"/>
      <c r="W30" s="63"/>
      <c r="X30" s="63"/>
      <c r="Y30" s="63"/>
      <c r="Z30" s="63"/>
      <c r="AD30" s="63"/>
    </row>
    <row r="31">
      <c r="A31" s="73">
        <v>49.0</v>
      </c>
      <c r="B31" s="60">
        <v>3.0</v>
      </c>
      <c r="C31" s="73">
        <v>30.0</v>
      </c>
      <c r="D31" s="60" t="s">
        <v>61</v>
      </c>
      <c r="E31" s="62">
        <v>3907.0</v>
      </c>
      <c r="F31" s="62">
        <v>6263.0</v>
      </c>
      <c r="G31" s="62">
        <v>7816.0</v>
      </c>
      <c r="H31" s="63">
        <f t="shared" si="3"/>
        <v>17986</v>
      </c>
      <c r="I31" s="63">
        <f t="shared" si="4"/>
        <v>0.217224508</v>
      </c>
      <c r="J31" s="63">
        <f t="shared" si="5"/>
        <v>0.3482152785</v>
      </c>
      <c r="K31" s="63">
        <f t="shared" si="6"/>
        <v>0.4345602135</v>
      </c>
      <c r="L31" s="230">
        <f t="shared" si="7"/>
        <v>-0.2316617502</v>
      </c>
      <c r="M31" s="63"/>
      <c r="N31" s="63"/>
      <c r="O31" s="63"/>
      <c r="P31" s="4"/>
      <c r="Q31" s="4"/>
      <c r="R31" s="4"/>
      <c r="S31" s="72">
        <v>31786.88218</v>
      </c>
      <c r="T31" s="63"/>
      <c r="U31" s="63"/>
      <c r="V31" s="63"/>
      <c r="W31" s="63"/>
      <c r="X31" s="63"/>
      <c r="Y31" s="63"/>
      <c r="Z31" s="63"/>
      <c r="AD31" s="63"/>
    </row>
    <row r="32">
      <c r="A32" s="134">
        <v>6.0</v>
      </c>
      <c r="B32" s="135">
        <v>4.0</v>
      </c>
      <c r="C32" s="134">
        <v>14.0</v>
      </c>
      <c r="D32" s="135" t="s">
        <v>61</v>
      </c>
      <c r="E32" s="62">
        <v>8585.0</v>
      </c>
      <c r="F32" s="62">
        <v>2572.0</v>
      </c>
      <c r="G32" s="62">
        <v>6816.0</v>
      </c>
      <c r="H32" s="63">
        <f t="shared" si="3"/>
        <v>17973</v>
      </c>
      <c r="I32" s="63">
        <f t="shared" si="4"/>
        <v>0.4776609358</v>
      </c>
      <c r="J32" s="63">
        <f t="shared" si="5"/>
        <v>0.1431035442</v>
      </c>
      <c r="K32" s="63">
        <f t="shared" si="6"/>
        <v>0.3792355199</v>
      </c>
      <c r="L32" s="230">
        <f t="shared" si="7"/>
        <v>0.5389441606</v>
      </c>
      <c r="M32" s="63"/>
      <c r="N32" s="63"/>
      <c r="O32" s="63"/>
      <c r="P32" s="4"/>
      <c r="Q32" s="4"/>
      <c r="R32" s="4"/>
      <c r="S32" s="72">
        <v>10842.12067</v>
      </c>
      <c r="T32" s="63"/>
      <c r="U32" s="63"/>
      <c r="V32" s="63"/>
      <c r="W32" s="63"/>
      <c r="X32" s="63"/>
      <c r="Y32" s="63"/>
      <c r="Z32" s="63"/>
      <c r="AD32" s="63"/>
    </row>
    <row r="33">
      <c r="A33" s="73">
        <v>7.0</v>
      </c>
      <c r="B33" s="60">
        <v>4.0</v>
      </c>
      <c r="C33" s="73">
        <v>14.0</v>
      </c>
      <c r="D33" s="60" t="s">
        <v>61</v>
      </c>
      <c r="E33" s="62">
        <v>4221.0</v>
      </c>
      <c r="F33" s="62">
        <v>7375.0</v>
      </c>
      <c r="G33" s="62">
        <v>6261.0</v>
      </c>
      <c r="H33" s="63">
        <f t="shared" si="3"/>
        <v>17857</v>
      </c>
      <c r="I33" s="63">
        <f t="shared" si="4"/>
        <v>0.236377891</v>
      </c>
      <c r="J33" s="63">
        <f t="shared" si="5"/>
        <v>0.413003304</v>
      </c>
      <c r="K33" s="63">
        <f t="shared" si="6"/>
        <v>0.350618805</v>
      </c>
      <c r="L33" s="230">
        <f t="shared" si="7"/>
        <v>-0.2719903415</v>
      </c>
      <c r="M33" s="63"/>
      <c r="N33" s="63"/>
      <c r="O33" s="63"/>
      <c r="P33" s="4"/>
      <c r="Q33" s="4"/>
      <c r="R33" s="4"/>
      <c r="S33" s="72">
        <v>13938.93812</v>
      </c>
      <c r="T33" s="63"/>
      <c r="U33" s="63"/>
      <c r="V33" s="63"/>
      <c r="W33" s="63"/>
      <c r="X33" s="63"/>
      <c r="Y33" s="63"/>
      <c r="Z33" s="63"/>
      <c r="AD33" s="63"/>
    </row>
    <row r="34">
      <c r="A34" s="73">
        <v>8.0</v>
      </c>
      <c r="B34" s="60">
        <v>4.0</v>
      </c>
      <c r="C34" s="73">
        <v>14.0</v>
      </c>
      <c r="D34" s="60" t="s">
        <v>61</v>
      </c>
      <c r="E34" s="62">
        <v>7177.0</v>
      </c>
      <c r="F34" s="62">
        <v>3497.0</v>
      </c>
      <c r="G34" s="62">
        <v>7035.0</v>
      </c>
      <c r="H34" s="63">
        <f t="shared" si="3"/>
        <v>17709</v>
      </c>
      <c r="I34" s="63">
        <f t="shared" si="4"/>
        <v>0.4052741544</v>
      </c>
      <c r="J34" s="63">
        <f t="shared" si="5"/>
        <v>0.1974702129</v>
      </c>
      <c r="K34" s="63">
        <f t="shared" si="6"/>
        <v>0.3972556327</v>
      </c>
      <c r="L34" s="230">
        <f t="shared" si="7"/>
        <v>0.3447629755</v>
      </c>
      <c r="M34" s="63"/>
      <c r="N34" s="63"/>
      <c r="O34" s="63"/>
      <c r="P34" s="4"/>
      <c r="Q34" s="4"/>
      <c r="R34" s="4"/>
      <c r="S34" s="72">
        <v>32125.51385</v>
      </c>
      <c r="T34" s="63"/>
      <c r="U34" s="63"/>
      <c r="V34" s="63"/>
      <c r="W34" s="63"/>
      <c r="X34" s="63"/>
      <c r="Y34" s="63"/>
      <c r="Z34" s="63"/>
      <c r="AD34" s="63"/>
    </row>
    <row r="35">
      <c r="A35" s="73">
        <v>11.0</v>
      </c>
      <c r="B35" s="60">
        <v>4.0</v>
      </c>
      <c r="C35" s="73">
        <v>19.0</v>
      </c>
      <c r="D35" s="60" t="s">
        <v>61</v>
      </c>
      <c r="E35" s="62">
        <v>119.0</v>
      </c>
      <c r="F35" s="62">
        <v>10954.0</v>
      </c>
      <c r="G35" s="62">
        <v>6908.0</v>
      </c>
      <c r="H35" s="63">
        <f t="shared" si="3"/>
        <v>17981</v>
      </c>
      <c r="I35" s="63">
        <f t="shared" si="4"/>
        <v>0.00661809688</v>
      </c>
      <c r="J35" s="63">
        <f t="shared" si="5"/>
        <v>0.6091985985</v>
      </c>
      <c r="K35" s="63">
        <f t="shared" si="6"/>
        <v>0.3841833046</v>
      </c>
      <c r="L35" s="230">
        <f t="shared" si="7"/>
        <v>-0.9785062765</v>
      </c>
      <c r="M35" s="63"/>
      <c r="N35" s="63"/>
      <c r="O35" s="63"/>
      <c r="P35" s="4"/>
      <c r="Q35" s="4"/>
      <c r="R35" s="4"/>
      <c r="S35" s="72">
        <v>18896.41934</v>
      </c>
      <c r="T35" s="63"/>
      <c r="U35" s="63"/>
      <c r="V35" s="63"/>
      <c r="W35" s="63"/>
      <c r="X35" s="63"/>
      <c r="Y35" s="63"/>
      <c r="Z35" s="63"/>
      <c r="AD35" s="63"/>
    </row>
    <row r="36">
      <c r="A36" s="73">
        <v>12.0</v>
      </c>
      <c r="B36" s="60">
        <v>4.0</v>
      </c>
      <c r="C36" s="73">
        <v>19.0</v>
      </c>
      <c r="D36" s="60" t="s">
        <v>61</v>
      </c>
      <c r="E36" s="62">
        <v>5978.0</v>
      </c>
      <c r="F36" s="62">
        <v>4495.0</v>
      </c>
      <c r="G36" s="62">
        <v>7366.0</v>
      </c>
      <c r="H36" s="63">
        <f t="shared" si="3"/>
        <v>17839</v>
      </c>
      <c r="I36" s="63">
        <f t="shared" si="4"/>
        <v>0.3351084702</v>
      </c>
      <c r="J36" s="63">
        <f t="shared" si="5"/>
        <v>0.2519760076</v>
      </c>
      <c r="K36" s="63">
        <f t="shared" si="6"/>
        <v>0.4129155222</v>
      </c>
      <c r="L36" s="230">
        <f t="shared" si="7"/>
        <v>0.1416022152</v>
      </c>
      <c r="M36" s="63"/>
      <c r="N36" s="63"/>
      <c r="O36" s="63"/>
      <c r="P36" s="4"/>
      <c r="Q36" s="4"/>
      <c r="R36" s="4"/>
      <c r="S36" s="72">
        <v>30886.83382</v>
      </c>
      <c r="T36" s="63"/>
      <c r="U36" s="63"/>
      <c r="V36" s="63"/>
      <c r="W36" s="63"/>
      <c r="X36" s="63"/>
      <c r="Y36" s="63"/>
      <c r="Z36" s="63"/>
      <c r="AD36" s="63"/>
    </row>
    <row r="37">
      <c r="A37" s="73">
        <v>13.0</v>
      </c>
      <c r="B37" s="60">
        <v>4.0</v>
      </c>
      <c r="C37" s="73">
        <v>19.0</v>
      </c>
      <c r="D37" s="60" t="s">
        <v>61</v>
      </c>
      <c r="E37" s="62">
        <v>4610.0</v>
      </c>
      <c r="F37" s="62">
        <v>19519.0</v>
      </c>
      <c r="G37" s="62">
        <v>10024.0</v>
      </c>
      <c r="H37" s="63">
        <f t="shared" si="3"/>
        <v>34153</v>
      </c>
      <c r="I37" s="63">
        <f t="shared" si="4"/>
        <v>0.1349808216</v>
      </c>
      <c r="J37" s="63">
        <f t="shared" si="5"/>
        <v>0.5715164114</v>
      </c>
      <c r="K37" s="63">
        <f t="shared" si="6"/>
        <v>0.293502767</v>
      </c>
      <c r="L37" s="230">
        <f t="shared" si="7"/>
        <v>-0.6178871897</v>
      </c>
      <c r="M37" s="63"/>
      <c r="N37" s="63"/>
      <c r="O37" s="63"/>
      <c r="P37" s="4"/>
      <c r="Q37" s="4"/>
      <c r="R37" s="4"/>
      <c r="S37" s="72">
        <v>36994.95916</v>
      </c>
      <c r="T37" s="63"/>
      <c r="U37" s="63"/>
      <c r="V37" s="63"/>
      <c r="W37" s="63"/>
      <c r="X37" s="63"/>
      <c r="Y37" s="63"/>
      <c r="Z37" s="63"/>
      <c r="AD37" s="63"/>
    </row>
    <row r="38">
      <c r="A38" s="73">
        <v>17.0</v>
      </c>
      <c r="B38" s="60">
        <v>4.0</v>
      </c>
      <c r="C38" s="73">
        <v>19.0</v>
      </c>
      <c r="D38" s="60" t="s">
        <v>61</v>
      </c>
      <c r="E38" s="62">
        <v>5222.0</v>
      </c>
      <c r="F38" s="62">
        <v>17557.0</v>
      </c>
      <c r="G38" s="62">
        <v>12694.0</v>
      </c>
      <c r="H38" s="63">
        <f t="shared" si="3"/>
        <v>35473</v>
      </c>
      <c r="I38" s="63">
        <f t="shared" si="4"/>
        <v>0.1472105545</v>
      </c>
      <c r="J38" s="63">
        <f t="shared" si="5"/>
        <v>0.4949398134</v>
      </c>
      <c r="K38" s="63">
        <f t="shared" si="6"/>
        <v>0.3578496321</v>
      </c>
      <c r="L38" s="230">
        <f t="shared" si="7"/>
        <v>-0.5415075289</v>
      </c>
      <c r="M38" s="63"/>
      <c r="N38" s="63"/>
      <c r="O38" s="63"/>
      <c r="P38" s="4"/>
      <c r="Q38" s="4"/>
      <c r="R38" s="4"/>
      <c r="S38" s="72">
        <v>48330.90231</v>
      </c>
      <c r="T38" s="63"/>
      <c r="U38" s="63"/>
      <c r="V38" s="63"/>
      <c r="W38" s="63"/>
      <c r="X38" s="63"/>
      <c r="Y38" s="63"/>
      <c r="Z38" s="63"/>
      <c r="AD38" s="63"/>
    </row>
    <row r="39">
      <c r="A39" s="73">
        <v>18.0</v>
      </c>
      <c r="B39" s="60">
        <v>4.0</v>
      </c>
      <c r="C39" s="73">
        <v>19.0</v>
      </c>
      <c r="D39" s="60" t="s">
        <v>61</v>
      </c>
      <c r="E39" s="62">
        <v>5770.0</v>
      </c>
      <c r="F39" s="62">
        <v>21821.0</v>
      </c>
      <c r="G39" s="62">
        <v>8548.0</v>
      </c>
      <c r="H39" s="63">
        <f t="shared" si="3"/>
        <v>36139</v>
      </c>
      <c r="I39" s="63">
        <f t="shared" si="4"/>
        <v>0.1596613077</v>
      </c>
      <c r="J39" s="63">
        <f t="shared" si="5"/>
        <v>0.603807521</v>
      </c>
      <c r="K39" s="63">
        <f t="shared" si="6"/>
        <v>0.2365311713</v>
      </c>
      <c r="L39" s="230">
        <f t="shared" si="7"/>
        <v>-0.5817476713</v>
      </c>
      <c r="M39" s="63"/>
      <c r="N39" s="63"/>
      <c r="O39" s="63"/>
      <c r="P39" s="4"/>
      <c r="Q39" s="4"/>
      <c r="R39" s="4"/>
      <c r="S39" s="72">
        <v>32653.4609</v>
      </c>
      <c r="T39" s="63"/>
      <c r="U39" s="63"/>
      <c r="V39" s="63"/>
      <c r="W39" s="63"/>
      <c r="X39" s="63"/>
      <c r="Y39" s="63"/>
      <c r="Z39" s="63"/>
      <c r="AD39" s="63"/>
    </row>
    <row r="40">
      <c r="A40" s="73">
        <v>20.0</v>
      </c>
      <c r="B40" s="60">
        <v>4.0</v>
      </c>
      <c r="C40" s="73">
        <v>22.0</v>
      </c>
      <c r="D40" s="60" t="s">
        <v>61</v>
      </c>
      <c r="E40" s="62">
        <v>28882.0</v>
      </c>
      <c r="F40" s="62">
        <v>758.0</v>
      </c>
      <c r="G40" s="62">
        <v>5454.0</v>
      </c>
      <c r="H40" s="63">
        <f t="shared" si="3"/>
        <v>35094</v>
      </c>
      <c r="I40" s="63">
        <f t="shared" si="4"/>
        <v>0.8229896848</v>
      </c>
      <c r="J40" s="63">
        <f t="shared" si="5"/>
        <v>0.02159913376</v>
      </c>
      <c r="K40" s="63">
        <f t="shared" si="6"/>
        <v>0.1554111814</v>
      </c>
      <c r="L40" s="230">
        <f t="shared" si="7"/>
        <v>0.9488529015</v>
      </c>
      <c r="M40" s="63"/>
      <c r="N40" s="63"/>
      <c r="O40" s="63"/>
      <c r="P40" s="4"/>
      <c r="Q40" s="4"/>
      <c r="R40" s="4"/>
      <c r="S40" s="72">
        <v>27634.9301</v>
      </c>
      <c r="T40" s="63"/>
      <c r="U40" s="63"/>
      <c r="V40" s="63"/>
      <c r="W40" s="63"/>
      <c r="X40" s="63"/>
      <c r="Y40" s="63"/>
      <c r="Z40" s="63"/>
      <c r="AD40" s="63"/>
    </row>
    <row r="41">
      <c r="A41" s="73">
        <v>21.0</v>
      </c>
      <c r="B41" s="60">
        <v>4.0</v>
      </c>
      <c r="C41" s="73">
        <v>23.0</v>
      </c>
      <c r="D41" s="60" t="s">
        <v>61</v>
      </c>
      <c r="E41" s="62">
        <v>2739.0</v>
      </c>
      <c r="F41" s="62">
        <v>19757.0</v>
      </c>
      <c r="G41" s="62">
        <v>13026.0</v>
      </c>
      <c r="H41" s="63">
        <f t="shared" si="3"/>
        <v>35522</v>
      </c>
      <c r="I41" s="63">
        <f t="shared" si="4"/>
        <v>0.07710714487</v>
      </c>
      <c r="J41" s="63">
        <f t="shared" si="5"/>
        <v>0.5561905298</v>
      </c>
      <c r="K41" s="63">
        <f t="shared" si="6"/>
        <v>0.3667023253</v>
      </c>
      <c r="L41" s="230">
        <f t="shared" si="7"/>
        <v>-0.7564900427</v>
      </c>
      <c r="M41" s="63"/>
      <c r="N41" s="63"/>
      <c r="O41" s="63"/>
      <c r="P41" s="4"/>
      <c r="Q41" s="4"/>
      <c r="R41" s="4"/>
      <c r="S41" s="72">
        <v>37720.79601</v>
      </c>
      <c r="T41" s="63"/>
      <c r="U41" s="63"/>
      <c r="V41" s="63"/>
      <c r="W41" s="63"/>
      <c r="X41" s="63"/>
      <c r="Y41" s="63"/>
      <c r="Z41" s="63"/>
      <c r="AD41" s="63"/>
    </row>
    <row r="42">
      <c r="A42" s="73">
        <v>22.0</v>
      </c>
      <c r="B42" s="60">
        <v>4.0</v>
      </c>
      <c r="C42" s="73">
        <v>23.0</v>
      </c>
      <c r="D42" s="60" t="s">
        <v>61</v>
      </c>
      <c r="E42" s="62">
        <v>767.0</v>
      </c>
      <c r="F42" s="62">
        <v>9428.0</v>
      </c>
      <c r="G42" s="62">
        <v>25307.0</v>
      </c>
      <c r="H42" s="63">
        <f t="shared" si="3"/>
        <v>35502</v>
      </c>
      <c r="I42" s="63">
        <f t="shared" si="4"/>
        <v>0.02160441665</v>
      </c>
      <c r="J42" s="63">
        <f t="shared" si="5"/>
        <v>0.2655625035</v>
      </c>
      <c r="K42" s="63">
        <f t="shared" si="6"/>
        <v>0.7128330798</v>
      </c>
      <c r="L42" s="230">
        <f t="shared" si="7"/>
        <v>-0.8495340853</v>
      </c>
      <c r="M42" s="63"/>
      <c r="N42" s="63"/>
      <c r="O42" s="63"/>
      <c r="P42" s="4"/>
      <c r="Q42" s="4"/>
      <c r="R42" s="4"/>
      <c r="S42" s="72">
        <v>21242.94513</v>
      </c>
      <c r="T42" s="63"/>
      <c r="U42" s="63"/>
      <c r="V42" s="63"/>
      <c r="W42" s="63"/>
      <c r="X42" s="63"/>
      <c r="Y42" s="63"/>
      <c r="Z42" s="63"/>
      <c r="AD42" s="63"/>
    </row>
    <row r="43">
      <c r="A43" s="73">
        <v>23.0</v>
      </c>
      <c r="B43" s="60">
        <v>4.0</v>
      </c>
      <c r="C43" s="73">
        <v>23.0</v>
      </c>
      <c r="D43" s="60" t="s">
        <v>61</v>
      </c>
      <c r="E43" s="62">
        <v>2574.0</v>
      </c>
      <c r="F43" s="62">
        <v>12691.0</v>
      </c>
      <c r="G43" s="62">
        <v>20525.0</v>
      </c>
      <c r="H43" s="63">
        <f t="shared" si="3"/>
        <v>35790</v>
      </c>
      <c r="I43" s="63">
        <f t="shared" si="4"/>
        <v>0.0719195306</v>
      </c>
      <c r="J43" s="63">
        <f t="shared" si="5"/>
        <v>0.3545962559</v>
      </c>
      <c r="K43" s="63">
        <f t="shared" si="6"/>
        <v>0.5734842135</v>
      </c>
      <c r="L43" s="230">
        <f t="shared" si="7"/>
        <v>-0.662757943</v>
      </c>
      <c r="M43" s="63"/>
      <c r="N43" s="63"/>
      <c r="O43" s="63"/>
      <c r="P43" s="4"/>
      <c r="Q43" s="4"/>
      <c r="R43" s="4"/>
      <c r="S43" s="72">
        <v>18771.33643</v>
      </c>
      <c r="T43" s="63"/>
      <c r="U43" s="63"/>
      <c r="V43" s="63"/>
      <c r="W43" s="63"/>
      <c r="X43" s="63"/>
      <c r="Y43" s="63"/>
      <c r="Z43" s="63"/>
      <c r="AD43" s="63"/>
    </row>
    <row r="44">
      <c r="A44" s="73">
        <v>26.0</v>
      </c>
      <c r="B44" s="60">
        <v>4.0</v>
      </c>
      <c r="C44" s="73">
        <v>30.0</v>
      </c>
      <c r="D44" s="60" t="s">
        <v>61</v>
      </c>
      <c r="E44" s="62">
        <v>72.0</v>
      </c>
      <c r="F44" s="62">
        <v>17201.0</v>
      </c>
      <c r="G44" s="62">
        <v>18223.0</v>
      </c>
      <c r="H44" s="63">
        <f t="shared" si="3"/>
        <v>35496</v>
      </c>
      <c r="I44" s="63">
        <f t="shared" si="4"/>
        <v>0.002028397566</v>
      </c>
      <c r="J44" s="63">
        <f t="shared" si="5"/>
        <v>0.4845898129</v>
      </c>
      <c r="K44" s="63">
        <f t="shared" si="6"/>
        <v>0.5133817895</v>
      </c>
      <c r="L44" s="230">
        <f t="shared" si="7"/>
        <v>-0.9916632895</v>
      </c>
      <c r="M44" s="63"/>
      <c r="N44" s="63"/>
      <c r="O44" s="63"/>
      <c r="P44" s="4"/>
      <c r="Q44" s="4"/>
      <c r="R44" s="4"/>
      <c r="S44" s="72">
        <v>44432.01055</v>
      </c>
      <c r="T44" s="63"/>
      <c r="U44" s="63"/>
      <c r="V44" s="63"/>
      <c r="W44" s="63"/>
      <c r="X44" s="63"/>
      <c r="Y44" s="63"/>
      <c r="Z44" s="63"/>
      <c r="AD44" s="63"/>
    </row>
    <row r="45">
      <c r="A45" s="73">
        <v>32.0</v>
      </c>
      <c r="B45" s="60">
        <v>4.0</v>
      </c>
      <c r="C45" s="73">
        <v>32.0</v>
      </c>
      <c r="D45" s="60" t="s">
        <v>61</v>
      </c>
      <c r="E45" s="62">
        <v>153.0</v>
      </c>
      <c r="F45" s="62">
        <v>28594.0</v>
      </c>
      <c r="G45" s="62">
        <v>6287.0</v>
      </c>
      <c r="H45" s="63">
        <f t="shared" si="3"/>
        <v>35034</v>
      </c>
      <c r="I45" s="63">
        <f t="shared" si="4"/>
        <v>0.004367186162</v>
      </c>
      <c r="J45" s="63">
        <f t="shared" si="5"/>
        <v>0.8161785694</v>
      </c>
      <c r="K45" s="63">
        <f t="shared" si="6"/>
        <v>0.1794542444</v>
      </c>
      <c r="L45" s="230">
        <f t="shared" si="7"/>
        <v>-0.989355411</v>
      </c>
      <c r="M45" s="63"/>
      <c r="N45" s="63"/>
      <c r="O45" s="63"/>
      <c r="P45" s="4"/>
      <c r="Q45" s="4"/>
      <c r="R45" s="4"/>
      <c r="S45" s="72">
        <v>45819.70455</v>
      </c>
      <c r="T45" s="63"/>
      <c r="U45" s="63"/>
      <c r="V45" s="63"/>
      <c r="W45" s="63"/>
      <c r="X45" s="63"/>
      <c r="Y45" s="63"/>
      <c r="Z45" s="63"/>
      <c r="AD45" s="63"/>
    </row>
    <row r="46">
      <c r="A46" s="73">
        <v>34.0</v>
      </c>
      <c r="B46" s="60">
        <v>4.0</v>
      </c>
      <c r="C46" s="73">
        <v>32.0</v>
      </c>
      <c r="D46" s="60" t="s">
        <v>61</v>
      </c>
      <c r="E46" s="62">
        <v>8675.0</v>
      </c>
      <c r="F46" s="62">
        <v>7158.0</v>
      </c>
      <c r="G46" s="62">
        <v>19110.0</v>
      </c>
      <c r="H46" s="63">
        <f t="shared" si="3"/>
        <v>34943</v>
      </c>
      <c r="I46" s="63">
        <f t="shared" si="4"/>
        <v>0.2482614544</v>
      </c>
      <c r="J46" s="63">
        <f t="shared" si="5"/>
        <v>0.2048478951</v>
      </c>
      <c r="K46" s="63">
        <f t="shared" si="6"/>
        <v>0.5468906505</v>
      </c>
      <c r="L46" s="230">
        <f t="shared" si="7"/>
        <v>0.09581254342</v>
      </c>
      <c r="M46" s="63"/>
      <c r="N46" s="63"/>
      <c r="O46" s="63"/>
      <c r="P46" s="4"/>
      <c r="Q46" s="4"/>
      <c r="R46" s="4"/>
      <c r="S46" s="72">
        <v>58247.65919</v>
      </c>
      <c r="T46" s="63"/>
      <c r="U46" s="63"/>
      <c r="V46" s="63"/>
      <c r="W46" s="63"/>
      <c r="X46" s="63"/>
      <c r="Y46" s="63"/>
      <c r="Z46" s="63"/>
      <c r="AD46" s="63"/>
    </row>
    <row r="47">
      <c r="A47" s="73">
        <v>36.0</v>
      </c>
      <c r="B47" s="60">
        <v>4.0</v>
      </c>
      <c r="C47" s="73">
        <v>32.0</v>
      </c>
      <c r="D47" s="60" t="s">
        <v>61</v>
      </c>
      <c r="E47" s="62">
        <v>27942.0</v>
      </c>
      <c r="F47" s="62">
        <v>1169.0</v>
      </c>
      <c r="G47" s="62">
        <v>6041.0</v>
      </c>
      <c r="H47" s="63">
        <f t="shared" si="3"/>
        <v>35152</v>
      </c>
      <c r="I47" s="63">
        <f t="shared" si="4"/>
        <v>0.7948907601</v>
      </c>
      <c r="J47" s="63">
        <f t="shared" si="5"/>
        <v>0.03325557579</v>
      </c>
      <c r="K47" s="63">
        <f t="shared" si="6"/>
        <v>0.1718536641</v>
      </c>
      <c r="L47" s="230">
        <f t="shared" si="7"/>
        <v>0.9196867164</v>
      </c>
      <c r="M47" s="63"/>
      <c r="N47" s="63"/>
      <c r="O47" s="63"/>
      <c r="P47" s="4"/>
      <c r="Q47" s="4"/>
      <c r="R47" s="4"/>
      <c r="S47" s="72">
        <v>28857.03831</v>
      </c>
      <c r="T47" s="63"/>
      <c r="U47" s="63"/>
      <c r="V47" s="63"/>
      <c r="W47" s="63"/>
      <c r="X47" s="63"/>
      <c r="Y47" s="63"/>
      <c r="Z47" s="63"/>
      <c r="AD47" s="63"/>
    </row>
    <row r="48">
      <c r="A48" s="61">
        <v>1.0</v>
      </c>
      <c r="B48" s="135">
        <v>5.0</v>
      </c>
      <c r="C48" s="61">
        <v>11.0</v>
      </c>
      <c r="D48" s="135" t="s">
        <v>61</v>
      </c>
      <c r="E48" s="75">
        <v>4806.0</v>
      </c>
      <c r="F48" s="75">
        <v>7988.0</v>
      </c>
      <c r="G48" s="75">
        <v>4162.0</v>
      </c>
      <c r="H48" s="63">
        <f t="shared" si="3"/>
        <v>16956</v>
      </c>
      <c r="I48" s="63">
        <f t="shared" si="4"/>
        <v>0.2834394904</v>
      </c>
      <c r="J48" s="63">
        <f t="shared" si="5"/>
        <v>0.4711016749</v>
      </c>
      <c r="K48" s="63">
        <f t="shared" si="6"/>
        <v>0.2454588346</v>
      </c>
      <c r="L48" s="230">
        <f t="shared" si="7"/>
        <v>-0.248710333</v>
      </c>
      <c r="M48" s="63"/>
      <c r="N48" s="63"/>
      <c r="O48" s="63"/>
      <c r="P48" s="4"/>
      <c r="Q48" s="4"/>
      <c r="R48" s="4"/>
      <c r="S48" s="72">
        <v>22864.32291</v>
      </c>
      <c r="T48" s="63"/>
      <c r="U48" s="63"/>
      <c r="V48" s="63"/>
      <c r="W48" s="63"/>
      <c r="X48" s="63"/>
      <c r="Y48" s="63"/>
      <c r="Z48" s="63"/>
      <c r="AD48" s="63"/>
    </row>
    <row r="49">
      <c r="A49" s="67">
        <v>2.0</v>
      </c>
      <c r="B49" s="60">
        <v>5.0</v>
      </c>
      <c r="C49" s="67">
        <v>11.0</v>
      </c>
      <c r="D49" s="60" t="s">
        <v>61</v>
      </c>
      <c r="E49" s="62">
        <v>3414.0</v>
      </c>
      <c r="F49" s="62">
        <v>3101.0</v>
      </c>
      <c r="G49" s="62">
        <v>11566.0</v>
      </c>
      <c r="H49" s="63">
        <f t="shared" si="3"/>
        <v>18081</v>
      </c>
      <c r="I49" s="63">
        <f t="shared" si="4"/>
        <v>0.1888169902</v>
      </c>
      <c r="J49" s="63">
        <f t="shared" si="5"/>
        <v>0.1715060008</v>
      </c>
      <c r="K49" s="63">
        <f t="shared" si="6"/>
        <v>0.639677009</v>
      </c>
      <c r="L49" s="230">
        <f t="shared" si="7"/>
        <v>0.04804297774</v>
      </c>
      <c r="M49" s="63"/>
      <c r="N49" s="63"/>
      <c r="O49" s="63"/>
      <c r="P49" s="4"/>
      <c r="Q49" s="4"/>
      <c r="R49" s="4"/>
      <c r="S49" s="72">
        <v>33972.1349</v>
      </c>
      <c r="T49" s="63"/>
      <c r="U49" s="63"/>
      <c r="V49" s="63"/>
      <c r="W49" s="63"/>
      <c r="X49" s="63"/>
      <c r="Y49" s="63"/>
      <c r="Z49" s="63"/>
      <c r="AD49" s="63"/>
    </row>
    <row r="50">
      <c r="A50" s="67">
        <v>7.0</v>
      </c>
      <c r="B50" s="60">
        <v>5.0</v>
      </c>
      <c r="C50" s="67">
        <v>17.0</v>
      </c>
      <c r="D50" s="60" t="s">
        <v>61</v>
      </c>
      <c r="E50" s="62">
        <v>3619.0</v>
      </c>
      <c r="F50" s="62">
        <v>3091.0</v>
      </c>
      <c r="G50" s="62">
        <v>10648.0</v>
      </c>
      <c r="H50" s="63">
        <f t="shared" si="3"/>
        <v>17358</v>
      </c>
      <c r="I50" s="63">
        <f t="shared" si="4"/>
        <v>0.2084917617</v>
      </c>
      <c r="J50" s="63">
        <f t="shared" si="5"/>
        <v>0.1780735108</v>
      </c>
      <c r="K50" s="63">
        <f t="shared" si="6"/>
        <v>0.6134347275</v>
      </c>
      <c r="L50" s="230">
        <f t="shared" si="7"/>
        <v>0.07868852459</v>
      </c>
      <c r="M50" s="63"/>
      <c r="N50" s="63"/>
      <c r="O50" s="63"/>
      <c r="P50" s="4"/>
      <c r="Q50" s="4"/>
      <c r="R50" s="4"/>
      <c r="S50" s="72">
        <v>37859.52799</v>
      </c>
      <c r="T50" s="63"/>
      <c r="U50" s="63"/>
      <c r="V50" s="63"/>
      <c r="W50" s="63"/>
      <c r="X50" s="63"/>
      <c r="Y50" s="63"/>
      <c r="Z50" s="63"/>
      <c r="AD50" s="63"/>
    </row>
    <row r="51">
      <c r="A51" s="67">
        <v>10.0</v>
      </c>
      <c r="B51" s="60">
        <v>5.0</v>
      </c>
      <c r="C51" s="67">
        <v>19.0</v>
      </c>
      <c r="D51" s="60" t="s">
        <v>61</v>
      </c>
      <c r="E51" s="62">
        <v>1163.0</v>
      </c>
      <c r="F51" s="62">
        <v>3593.0</v>
      </c>
      <c r="G51" s="62">
        <v>13404.0</v>
      </c>
      <c r="H51" s="63">
        <f t="shared" si="3"/>
        <v>18160</v>
      </c>
      <c r="I51" s="63">
        <f t="shared" si="4"/>
        <v>0.06404185022</v>
      </c>
      <c r="J51" s="63">
        <f t="shared" si="5"/>
        <v>0.1978524229</v>
      </c>
      <c r="K51" s="63">
        <f t="shared" si="6"/>
        <v>0.7381057269</v>
      </c>
      <c r="L51" s="230">
        <f t="shared" si="7"/>
        <v>-0.5109335576</v>
      </c>
      <c r="M51" s="63"/>
      <c r="N51" s="63"/>
      <c r="O51" s="63"/>
      <c r="P51" s="4"/>
      <c r="Q51" s="4"/>
      <c r="R51" s="4"/>
      <c r="S51" s="72">
        <v>13619.55268</v>
      </c>
      <c r="T51" s="63"/>
      <c r="U51" s="63"/>
      <c r="V51" s="63"/>
      <c r="W51" s="63"/>
      <c r="X51" s="63"/>
      <c r="Y51" s="63"/>
      <c r="Z51" s="63"/>
      <c r="AD51" s="63"/>
    </row>
    <row r="52">
      <c r="A52" s="67">
        <v>13.0</v>
      </c>
      <c r="B52" s="60">
        <v>5.0</v>
      </c>
      <c r="C52" s="67">
        <v>19.0</v>
      </c>
      <c r="D52" s="60" t="s">
        <v>61</v>
      </c>
      <c r="E52" s="62">
        <v>5948.0</v>
      </c>
      <c r="F52" s="62">
        <v>3711.0</v>
      </c>
      <c r="G52" s="62">
        <v>8294.0</v>
      </c>
      <c r="H52" s="63">
        <f t="shared" si="3"/>
        <v>17953</v>
      </c>
      <c r="I52" s="63">
        <f t="shared" si="4"/>
        <v>0.3313095304</v>
      </c>
      <c r="J52" s="63">
        <f t="shared" si="5"/>
        <v>0.2067064</v>
      </c>
      <c r="K52" s="63">
        <f t="shared" si="6"/>
        <v>0.4619840695</v>
      </c>
      <c r="L52" s="230">
        <f t="shared" si="7"/>
        <v>0.2315974739</v>
      </c>
      <c r="M52" s="63"/>
      <c r="N52" s="63"/>
      <c r="O52" s="63"/>
      <c r="P52" s="4"/>
      <c r="Q52" s="4"/>
      <c r="R52" s="4"/>
      <c r="S52" s="72">
        <v>18225.26523</v>
      </c>
      <c r="T52" s="63"/>
      <c r="U52" s="63"/>
      <c r="V52" s="63"/>
      <c r="W52" s="63"/>
      <c r="X52" s="63"/>
      <c r="Y52" s="63"/>
      <c r="Z52" s="63"/>
      <c r="AD52" s="63"/>
    </row>
    <row r="53">
      <c r="A53" s="67">
        <v>15.0</v>
      </c>
      <c r="B53" s="60">
        <v>5.0</v>
      </c>
      <c r="C53" s="67">
        <v>19.0</v>
      </c>
      <c r="D53" s="60" t="s">
        <v>61</v>
      </c>
      <c r="E53" s="62">
        <v>6493.0</v>
      </c>
      <c r="F53" s="62">
        <v>4665.0</v>
      </c>
      <c r="G53" s="62">
        <v>6844.0</v>
      </c>
      <c r="H53" s="63">
        <f t="shared" si="3"/>
        <v>18002</v>
      </c>
      <c r="I53" s="63">
        <f t="shared" si="4"/>
        <v>0.3606821464</v>
      </c>
      <c r="J53" s="63">
        <f t="shared" si="5"/>
        <v>0.2591378736</v>
      </c>
      <c r="K53" s="63">
        <f t="shared" si="6"/>
        <v>0.38017998</v>
      </c>
      <c r="L53" s="230">
        <f t="shared" si="7"/>
        <v>0.1638286431</v>
      </c>
      <c r="M53" s="63"/>
      <c r="N53" s="63"/>
      <c r="O53" s="63"/>
      <c r="P53" s="4"/>
      <c r="Q53" s="4"/>
      <c r="R53" s="4"/>
      <c r="S53" s="72">
        <v>37552.31466</v>
      </c>
      <c r="T53" s="63"/>
      <c r="U53" s="63"/>
      <c r="V53" s="63"/>
      <c r="W53" s="63"/>
      <c r="X53" s="63"/>
      <c r="Y53" s="63"/>
      <c r="Z53" s="63"/>
      <c r="AD53" s="63"/>
    </row>
    <row r="54">
      <c r="A54" s="67">
        <v>16.0</v>
      </c>
      <c r="B54" s="60">
        <v>5.0</v>
      </c>
      <c r="C54" s="67">
        <v>25.0</v>
      </c>
      <c r="D54" s="60" t="s">
        <v>61</v>
      </c>
      <c r="E54" s="62">
        <v>9499.0</v>
      </c>
      <c r="F54" s="62">
        <v>2057.0</v>
      </c>
      <c r="G54" s="62">
        <v>5233.0</v>
      </c>
      <c r="H54" s="63">
        <f t="shared" si="3"/>
        <v>16789</v>
      </c>
      <c r="I54" s="63">
        <f t="shared" si="4"/>
        <v>0.5657871225</v>
      </c>
      <c r="J54" s="63">
        <f t="shared" si="5"/>
        <v>0.1225206981</v>
      </c>
      <c r="K54" s="63">
        <f t="shared" si="6"/>
        <v>0.3116921794</v>
      </c>
      <c r="L54" s="230">
        <f t="shared" si="7"/>
        <v>0.6439944618</v>
      </c>
      <c r="M54" s="63"/>
      <c r="N54" s="63"/>
      <c r="O54" s="63"/>
      <c r="P54" s="4"/>
      <c r="Q54" s="4"/>
      <c r="R54" s="4"/>
      <c r="S54" s="72">
        <v>41036.38214</v>
      </c>
      <c r="T54" s="63"/>
      <c r="U54" s="63"/>
      <c r="V54" s="63"/>
      <c r="W54" s="63"/>
      <c r="X54" s="63"/>
      <c r="Y54" s="63"/>
      <c r="Z54" s="63"/>
      <c r="AD54" s="63"/>
    </row>
    <row r="55">
      <c r="A55" s="76">
        <v>2.0</v>
      </c>
      <c r="B55" s="77">
        <v>2.0</v>
      </c>
      <c r="C55" s="78">
        <v>8.0</v>
      </c>
      <c r="D55" s="77" t="s">
        <v>68</v>
      </c>
      <c r="E55" s="231">
        <v>6570.0</v>
      </c>
      <c r="F55" s="231">
        <v>2382.0</v>
      </c>
      <c r="G55" s="231">
        <v>9188.0</v>
      </c>
      <c r="H55" s="81">
        <f t="shared" si="3"/>
        <v>18140</v>
      </c>
      <c r="I55" s="81">
        <f t="shared" si="4"/>
        <v>0.3621830209</v>
      </c>
      <c r="J55" s="81">
        <f t="shared" si="5"/>
        <v>0.1313120176</v>
      </c>
      <c r="K55" s="81">
        <f t="shared" si="6"/>
        <v>0.5065049614</v>
      </c>
      <c r="L55" s="232">
        <f t="shared" si="7"/>
        <v>0.4678284182</v>
      </c>
      <c r="M55" s="81"/>
      <c r="N55" s="81"/>
      <c r="O55" s="81"/>
      <c r="P55" s="82"/>
      <c r="Q55" s="82"/>
      <c r="R55" s="82"/>
      <c r="S55" s="233">
        <v>30045.64</v>
      </c>
      <c r="T55" s="63"/>
      <c r="U55" s="63"/>
      <c r="V55" s="63"/>
      <c r="W55" s="63"/>
      <c r="X55" s="63"/>
      <c r="Y55" s="63"/>
      <c r="Z55" s="63"/>
      <c r="AD55" s="63"/>
    </row>
    <row r="56">
      <c r="A56" s="85">
        <v>3.0</v>
      </c>
      <c r="B56" s="86">
        <v>2.0</v>
      </c>
      <c r="C56" s="87">
        <v>8.0</v>
      </c>
      <c r="D56" s="86" t="s">
        <v>68</v>
      </c>
      <c r="E56" s="62">
        <v>14786.0</v>
      </c>
      <c r="F56" s="62">
        <v>311.0</v>
      </c>
      <c r="G56" s="62">
        <v>11839.0</v>
      </c>
      <c r="H56" s="63">
        <f t="shared" si="3"/>
        <v>26936</v>
      </c>
      <c r="I56" s="63">
        <f t="shared" si="4"/>
        <v>0.5489307989</v>
      </c>
      <c r="J56" s="63">
        <f t="shared" si="5"/>
        <v>0.01154588655</v>
      </c>
      <c r="K56" s="63">
        <f t="shared" si="6"/>
        <v>0.4395233145</v>
      </c>
      <c r="L56" s="230">
        <f t="shared" si="7"/>
        <v>0.9587997615</v>
      </c>
      <c r="M56" s="63"/>
      <c r="N56" s="63"/>
      <c r="O56" s="63"/>
      <c r="P56" s="4"/>
      <c r="Q56" s="4"/>
      <c r="R56" s="4"/>
      <c r="S56" s="72">
        <v>70132.44</v>
      </c>
      <c r="T56" s="63"/>
      <c r="U56" s="63"/>
      <c r="V56" s="63"/>
      <c r="W56" s="63"/>
      <c r="X56" s="63"/>
      <c r="Y56" s="63"/>
      <c r="Z56" s="63"/>
      <c r="AD56" s="63"/>
    </row>
    <row r="57">
      <c r="A57" s="85">
        <v>9.0</v>
      </c>
      <c r="B57" s="86">
        <v>2.0</v>
      </c>
      <c r="C57" s="87">
        <v>29.0</v>
      </c>
      <c r="D57" s="86" t="s">
        <v>68</v>
      </c>
      <c r="E57" s="62">
        <v>5250.0</v>
      </c>
      <c r="F57" s="62">
        <v>7129.0</v>
      </c>
      <c r="G57" s="62">
        <v>5660.0</v>
      </c>
      <c r="H57" s="63">
        <f t="shared" si="3"/>
        <v>18039</v>
      </c>
      <c r="I57" s="63">
        <f t="shared" si="4"/>
        <v>0.2910360885</v>
      </c>
      <c r="J57" s="63">
        <f t="shared" si="5"/>
        <v>0.3951992904</v>
      </c>
      <c r="K57" s="63">
        <f t="shared" si="6"/>
        <v>0.3137646211</v>
      </c>
      <c r="L57" s="230">
        <f t="shared" si="7"/>
        <v>-0.1517893206</v>
      </c>
      <c r="M57" s="63"/>
      <c r="N57" s="63"/>
      <c r="O57" s="63"/>
      <c r="P57" s="4"/>
      <c r="Q57" s="4"/>
      <c r="R57" s="4"/>
      <c r="S57" s="72">
        <v>10446.46</v>
      </c>
      <c r="T57" s="63"/>
      <c r="U57" s="63"/>
      <c r="V57" s="63"/>
      <c r="W57" s="63"/>
      <c r="X57" s="63"/>
      <c r="Y57" s="63"/>
      <c r="Z57" s="63"/>
      <c r="AD57" s="63"/>
    </row>
    <row r="58">
      <c r="A58" s="85">
        <v>11.0</v>
      </c>
      <c r="B58" s="86">
        <v>2.0</v>
      </c>
      <c r="C58" s="87">
        <v>29.0</v>
      </c>
      <c r="D58" s="86" t="s">
        <v>68</v>
      </c>
      <c r="E58" s="62">
        <v>1832.0</v>
      </c>
      <c r="F58" s="62">
        <v>806.0</v>
      </c>
      <c r="G58" s="62">
        <v>12926.0</v>
      </c>
      <c r="H58" s="63">
        <f t="shared" si="3"/>
        <v>15564</v>
      </c>
      <c r="I58" s="63">
        <f t="shared" si="4"/>
        <v>0.1177075302</v>
      </c>
      <c r="J58" s="63">
        <f t="shared" si="5"/>
        <v>0.05178617322</v>
      </c>
      <c r="K58" s="63">
        <f t="shared" si="6"/>
        <v>0.8305062966</v>
      </c>
      <c r="L58" s="230">
        <f t="shared" si="7"/>
        <v>0.3889310083</v>
      </c>
      <c r="M58" s="63"/>
      <c r="N58" s="63"/>
      <c r="O58" s="63"/>
      <c r="P58" s="4"/>
      <c r="Q58" s="4"/>
      <c r="R58" s="4"/>
      <c r="S58" s="72">
        <v>9619.725151</v>
      </c>
      <c r="T58" s="63"/>
      <c r="U58" s="63"/>
      <c r="V58" s="63"/>
      <c r="W58" s="63"/>
      <c r="X58" s="63"/>
      <c r="Y58" s="63"/>
      <c r="Z58" s="63"/>
      <c r="AD58" s="63"/>
    </row>
    <row r="59">
      <c r="A59" s="85">
        <v>12.0</v>
      </c>
      <c r="B59" s="86">
        <v>2.0</v>
      </c>
      <c r="C59" s="87">
        <v>29.0</v>
      </c>
      <c r="D59" s="86" t="s">
        <v>68</v>
      </c>
      <c r="E59" s="62">
        <v>3813.0</v>
      </c>
      <c r="F59" s="62">
        <v>2882.0</v>
      </c>
      <c r="G59" s="62">
        <v>10009.0</v>
      </c>
      <c r="H59" s="63">
        <f t="shared" si="3"/>
        <v>16704</v>
      </c>
      <c r="I59" s="63">
        <f t="shared" si="4"/>
        <v>0.2282686782</v>
      </c>
      <c r="J59" s="63">
        <f t="shared" si="5"/>
        <v>0.1725335249</v>
      </c>
      <c r="K59" s="63">
        <f t="shared" si="6"/>
        <v>0.5991977969</v>
      </c>
      <c r="L59" s="230">
        <f t="shared" si="7"/>
        <v>0.1390589993</v>
      </c>
      <c r="M59" s="63"/>
      <c r="N59" s="63"/>
      <c r="O59" s="63"/>
      <c r="P59" s="4"/>
      <c r="Q59" s="4"/>
      <c r="R59" s="4"/>
      <c r="S59" s="72">
        <v>21489.46824</v>
      </c>
      <c r="T59" s="63"/>
      <c r="U59" s="63"/>
      <c r="V59" s="63"/>
      <c r="W59" s="63"/>
      <c r="X59" s="63"/>
      <c r="Y59" s="63"/>
      <c r="Z59" s="63"/>
      <c r="AD59" s="63"/>
    </row>
    <row r="60">
      <c r="A60" s="168">
        <v>1.0</v>
      </c>
      <c r="B60" s="168">
        <v>3.0</v>
      </c>
      <c r="C60" s="169">
        <v>8.0</v>
      </c>
      <c r="D60" s="170" t="s">
        <v>68</v>
      </c>
      <c r="E60" s="62">
        <v>1297.0</v>
      </c>
      <c r="F60" s="62">
        <v>6335.0</v>
      </c>
      <c r="G60" s="62">
        <v>10811.0</v>
      </c>
      <c r="H60" s="63">
        <f t="shared" si="3"/>
        <v>18443</v>
      </c>
      <c r="I60" s="63">
        <f t="shared" si="4"/>
        <v>0.07032478447</v>
      </c>
      <c r="J60" s="63">
        <f t="shared" si="5"/>
        <v>0.3434907553</v>
      </c>
      <c r="K60" s="63">
        <f t="shared" si="6"/>
        <v>0.5861844602</v>
      </c>
      <c r="L60" s="230">
        <f t="shared" si="7"/>
        <v>-0.660115304</v>
      </c>
      <c r="M60" s="63"/>
      <c r="N60" s="63"/>
      <c r="O60" s="63"/>
      <c r="P60" s="4"/>
      <c r="Q60" s="4"/>
      <c r="R60" s="4"/>
      <c r="S60" s="72">
        <v>92046.49336</v>
      </c>
      <c r="T60" s="62"/>
      <c r="U60" s="63"/>
      <c r="V60" s="63"/>
      <c r="W60" s="63"/>
      <c r="X60" s="63"/>
      <c r="Y60" s="63"/>
      <c r="Z60" s="63"/>
      <c r="AD60" s="63"/>
    </row>
    <row r="61">
      <c r="A61" s="85">
        <v>2.0</v>
      </c>
      <c r="B61" s="85">
        <v>3.0</v>
      </c>
      <c r="C61" s="87">
        <v>8.0</v>
      </c>
      <c r="D61" s="86" t="s">
        <v>68</v>
      </c>
      <c r="E61" s="62">
        <v>5387.0</v>
      </c>
      <c r="F61" s="62">
        <v>2758.0</v>
      </c>
      <c r="G61" s="62">
        <v>10287.0</v>
      </c>
      <c r="H61" s="63">
        <f t="shared" si="3"/>
        <v>18432</v>
      </c>
      <c r="I61" s="63">
        <f t="shared" si="4"/>
        <v>0.2922634549</v>
      </c>
      <c r="J61" s="63">
        <f t="shared" si="5"/>
        <v>0.1496310764</v>
      </c>
      <c r="K61" s="63">
        <f t="shared" si="6"/>
        <v>0.5581054688</v>
      </c>
      <c r="L61" s="230">
        <f t="shared" si="7"/>
        <v>0.3227747084</v>
      </c>
      <c r="M61" s="63"/>
      <c r="N61" s="63"/>
      <c r="O61" s="63"/>
      <c r="P61" s="4"/>
      <c r="Q61" s="4"/>
      <c r="R61" s="4"/>
      <c r="S61" s="72">
        <v>34591.95303</v>
      </c>
      <c r="T61" s="63"/>
      <c r="U61" s="63"/>
      <c r="V61" s="63"/>
      <c r="W61" s="63"/>
      <c r="X61" s="63"/>
      <c r="Y61" s="63"/>
      <c r="Z61" s="63"/>
      <c r="AD61" s="63"/>
    </row>
    <row r="62">
      <c r="A62" s="85">
        <v>3.0</v>
      </c>
      <c r="B62" s="85">
        <v>3.0</v>
      </c>
      <c r="C62" s="87">
        <v>8.0</v>
      </c>
      <c r="D62" s="86" t="s">
        <v>68</v>
      </c>
      <c r="E62" s="62">
        <v>7745.0</v>
      </c>
      <c r="F62" s="62">
        <v>777.0</v>
      </c>
      <c r="G62" s="62">
        <v>11000.0</v>
      </c>
      <c r="H62" s="63">
        <f t="shared" si="3"/>
        <v>19522</v>
      </c>
      <c r="I62" s="63">
        <f t="shared" si="4"/>
        <v>0.3967318922</v>
      </c>
      <c r="J62" s="63">
        <f t="shared" si="5"/>
        <v>0.03980124987</v>
      </c>
      <c r="K62" s="63">
        <f t="shared" si="6"/>
        <v>0.5634668579</v>
      </c>
      <c r="L62" s="230">
        <f t="shared" si="7"/>
        <v>0.8176484393</v>
      </c>
      <c r="M62" s="63"/>
      <c r="N62" s="63"/>
      <c r="O62" s="63"/>
      <c r="P62" s="4"/>
      <c r="Q62" s="4"/>
      <c r="R62" s="4"/>
      <c r="S62" s="72">
        <v>50965.45097</v>
      </c>
      <c r="T62" s="63"/>
      <c r="U62" s="63"/>
      <c r="V62" s="63"/>
      <c r="W62" s="63"/>
      <c r="X62" s="63"/>
      <c r="Y62" s="63"/>
      <c r="Z62" s="63"/>
      <c r="AD62" s="63"/>
    </row>
    <row r="63">
      <c r="A63" s="85">
        <v>4.0</v>
      </c>
      <c r="B63" s="85">
        <v>3.0</v>
      </c>
      <c r="C63" s="87">
        <v>8.0</v>
      </c>
      <c r="D63" s="86" t="s">
        <v>68</v>
      </c>
      <c r="E63" s="62">
        <v>1455.0</v>
      </c>
      <c r="F63" s="62">
        <v>7780.0</v>
      </c>
      <c r="G63" s="62">
        <v>9846.0</v>
      </c>
      <c r="H63" s="63">
        <f t="shared" si="3"/>
        <v>19081</v>
      </c>
      <c r="I63" s="63">
        <f t="shared" si="4"/>
        <v>0.0762538651</v>
      </c>
      <c r="J63" s="63">
        <f t="shared" si="5"/>
        <v>0.4077354436</v>
      </c>
      <c r="K63" s="63">
        <f t="shared" si="6"/>
        <v>0.5160106913</v>
      </c>
      <c r="L63" s="230">
        <f t="shared" si="7"/>
        <v>-0.6848944234</v>
      </c>
      <c r="M63" s="63"/>
      <c r="N63" s="63"/>
      <c r="O63" s="63"/>
      <c r="P63" s="4"/>
      <c r="Q63" s="4"/>
      <c r="R63" s="4"/>
      <c r="S63" s="72">
        <v>58782.41877</v>
      </c>
      <c r="T63" s="63"/>
      <c r="U63" s="63"/>
      <c r="V63" s="63"/>
      <c r="W63" s="63"/>
      <c r="X63" s="63"/>
      <c r="Y63" s="63"/>
      <c r="Z63" s="63"/>
      <c r="AD63" s="63"/>
    </row>
    <row r="64">
      <c r="A64" s="85">
        <v>5.0</v>
      </c>
      <c r="B64" s="85">
        <v>3.0</v>
      </c>
      <c r="C64" s="87">
        <v>8.0</v>
      </c>
      <c r="D64" s="86" t="s">
        <v>68</v>
      </c>
      <c r="E64" s="62">
        <v>7876.0</v>
      </c>
      <c r="F64" s="62">
        <v>2312.0</v>
      </c>
      <c r="G64" s="62">
        <v>7195.0</v>
      </c>
      <c r="H64" s="63">
        <f t="shared" si="3"/>
        <v>17383</v>
      </c>
      <c r="I64" s="63">
        <f t="shared" si="4"/>
        <v>0.4530863487</v>
      </c>
      <c r="J64" s="63">
        <f t="shared" si="5"/>
        <v>0.1330035092</v>
      </c>
      <c r="K64" s="63">
        <f t="shared" si="6"/>
        <v>0.4139101421</v>
      </c>
      <c r="L64" s="230">
        <f t="shared" si="7"/>
        <v>0.5461327051</v>
      </c>
      <c r="M64" s="63"/>
      <c r="N64" s="63"/>
      <c r="O64" s="63"/>
      <c r="P64" s="4"/>
      <c r="Q64" s="4"/>
      <c r="R64" s="4"/>
      <c r="S64" s="72">
        <v>32980.61828</v>
      </c>
      <c r="T64" s="63"/>
      <c r="U64" s="63"/>
      <c r="V64" s="63"/>
      <c r="W64" s="63"/>
      <c r="X64" s="63"/>
      <c r="Y64" s="63"/>
      <c r="Z64" s="63"/>
      <c r="AD64" s="63"/>
    </row>
    <row r="65">
      <c r="A65" s="85">
        <v>7.0</v>
      </c>
      <c r="B65" s="85">
        <v>3.0</v>
      </c>
      <c r="C65" s="87">
        <v>8.0</v>
      </c>
      <c r="D65" s="86" t="s">
        <v>68</v>
      </c>
      <c r="E65" s="62">
        <v>9276.0</v>
      </c>
      <c r="F65" s="62">
        <v>1043.0</v>
      </c>
      <c r="G65" s="62">
        <v>6904.0</v>
      </c>
      <c r="H65" s="63">
        <f t="shared" si="3"/>
        <v>17223</v>
      </c>
      <c r="I65" s="63">
        <f t="shared" si="4"/>
        <v>0.5385821285</v>
      </c>
      <c r="J65" s="63">
        <f t="shared" si="5"/>
        <v>0.06055855542</v>
      </c>
      <c r="K65" s="63">
        <f t="shared" si="6"/>
        <v>0.400859316</v>
      </c>
      <c r="L65" s="230">
        <f t="shared" si="7"/>
        <v>0.7978486287</v>
      </c>
      <c r="M65" s="63"/>
      <c r="N65" s="63"/>
      <c r="O65" s="63"/>
      <c r="P65" s="4"/>
      <c r="Q65" s="4"/>
      <c r="R65" s="4"/>
      <c r="S65" s="72">
        <v>39398.56017</v>
      </c>
      <c r="T65" s="63"/>
      <c r="U65" s="63"/>
      <c r="V65" s="63"/>
      <c r="W65" s="63"/>
      <c r="X65" s="63"/>
      <c r="Y65" s="63"/>
      <c r="Z65" s="63"/>
      <c r="AD65" s="63"/>
    </row>
    <row r="66">
      <c r="A66" s="85">
        <v>8.0</v>
      </c>
      <c r="B66" s="85">
        <v>3.0</v>
      </c>
      <c r="C66" s="87">
        <v>8.0</v>
      </c>
      <c r="D66" s="86" t="s">
        <v>68</v>
      </c>
      <c r="E66" s="62">
        <v>6905.0</v>
      </c>
      <c r="F66" s="62">
        <v>2963.0</v>
      </c>
      <c r="G66" s="62">
        <v>7716.0</v>
      </c>
      <c r="H66" s="63">
        <f t="shared" si="3"/>
        <v>17584</v>
      </c>
      <c r="I66" s="63">
        <f t="shared" si="4"/>
        <v>0.3926865332</v>
      </c>
      <c r="J66" s="63">
        <f t="shared" si="5"/>
        <v>0.1685054595</v>
      </c>
      <c r="K66" s="63">
        <f t="shared" si="6"/>
        <v>0.4388080073</v>
      </c>
      <c r="L66" s="230">
        <f t="shared" si="7"/>
        <v>0.3994730442</v>
      </c>
      <c r="M66" s="63"/>
      <c r="N66" s="63"/>
      <c r="O66" s="63"/>
      <c r="P66" s="4"/>
      <c r="Q66" s="4"/>
      <c r="R66" s="4"/>
      <c r="S66" s="72">
        <v>50388.41805</v>
      </c>
      <c r="T66" s="63"/>
      <c r="U66" s="63"/>
      <c r="V66" s="63"/>
      <c r="W66" s="63"/>
      <c r="X66" s="63"/>
      <c r="Y66" s="63"/>
      <c r="Z66" s="63"/>
      <c r="AD66" s="63"/>
    </row>
    <row r="67">
      <c r="A67" s="85">
        <v>10.0</v>
      </c>
      <c r="B67" s="85">
        <v>3.0</v>
      </c>
      <c r="C67" s="87">
        <v>8.0</v>
      </c>
      <c r="D67" s="86" t="s">
        <v>68</v>
      </c>
      <c r="E67" s="62">
        <v>9091.0</v>
      </c>
      <c r="F67" s="62">
        <v>1641.0</v>
      </c>
      <c r="G67" s="62">
        <v>5736.0</v>
      </c>
      <c r="H67" s="63">
        <f t="shared" si="3"/>
        <v>16468</v>
      </c>
      <c r="I67" s="63">
        <f t="shared" si="4"/>
        <v>0.5520403206</v>
      </c>
      <c r="J67" s="63">
        <f t="shared" si="5"/>
        <v>0.0996478018</v>
      </c>
      <c r="K67" s="63">
        <f t="shared" si="6"/>
        <v>0.3483118776</v>
      </c>
      <c r="L67" s="230">
        <f t="shared" si="7"/>
        <v>0.6941856131</v>
      </c>
      <c r="M67" s="63"/>
      <c r="N67" s="63"/>
      <c r="O67" s="63"/>
      <c r="P67" s="4"/>
      <c r="Q67" s="4"/>
      <c r="R67" s="4"/>
      <c r="S67" s="72">
        <v>23083.40546</v>
      </c>
      <c r="T67" s="63"/>
      <c r="U67" s="63"/>
      <c r="V67" s="63"/>
      <c r="W67" s="63"/>
      <c r="X67" s="63"/>
      <c r="Y67" s="63"/>
      <c r="Z67" s="63"/>
      <c r="AD67" s="63"/>
    </row>
    <row r="68">
      <c r="A68" s="85">
        <v>11.0</v>
      </c>
      <c r="B68" s="85">
        <v>3.0</v>
      </c>
      <c r="C68" s="87">
        <v>8.0</v>
      </c>
      <c r="D68" s="86" t="s">
        <v>68</v>
      </c>
      <c r="E68" s="62">
        <v>8775.0</v>
      </c>
      <c r="F68" s="62">
        <v>2353.0</v>
      </c>
      <c r="G68" s="62">
        <v>7434.0</v>
      </c>
      <c r="H68" s="63">
        <f t="shared" si="3"/>
        <v>18562</v>
      </c>
      <c r="I68" s="63">
        <f t="shared" si="4"/>
        <v>0.4727400065</v>
      </c>
      <c r="J68" s="63">
        <f t="shared" si="5"/>
        <v>0.1267643573</v>
      </c>
      <c r="K68" s="63">
        <f t="shared" si="6"/>
        <v>0.4004956362</v>
      </c>
      <c r="L68" s="230">
        <f t="shared" si="7"/>
        <v>0.5771028037</v>
      </c>
      <c r="M68" s="63"/>
      <c r="N68" s="63"/>
      <c r="O68" s="63"/>
      <c r="P68" s="4"/>
      <c r="Q68" s="4"/>
      <c r="R68" s="4"/>
      <c r="S68" s="72">
        <v>57975.49153</v>
      </c>
      <c r="T68" s="63"/>
      <c r="U68" s="63"/>
      <c r="V68" s="63"/>
      <c r="W68" s="63"/>
      <c r="X68" s="63"/>
      <c r="Y68" s="63"/>
      <c r="Z68" s="63"/>
      <c r="AD68" s="63"/>
    </row>
    <row r="69">
      <c r="A69" s="85">
        <v>12.0</v>
      </c>
      <c r="B69" s="85">
        <v>3.0</v>
      </c>
      <c r="C69" s="87">
        <v>8.0</v>
      </c>
      <c r="D69" s="86" t="s">
        <v>68</v>
      </c>
      <c r="E69" s="62">
        <v>10400.0</v>
      </c>
      <c r="F69" s="62">
        <v>1127.0</v>
      </c>
      <c r="G69" s="62">
        <v>7118.0</v>
      </c>
      <c r="H69" s="63">
        <f t="shared" si="3"/>
        <v>18645</v>
      </c>
      <c r="I69" s="63">
        <f t="shared" si="4"/>
        <v>0.5577902923</v>
      </c>
      <c r="J69" s="63">
        <f t="shared" si="5"/>
        <v>0.06044515956</v>
      </c>
      <c r="K69" s="63">
        <f t="shared" si="6"/>
        <v>0.3817645481</v>
      </c>
      <c r="L69" s="230">
        <f t="shared" si="7"/>
        <v>0.804459096</v>
      </c>
      <c r="M69" s="63"/>
      <c r="N69" s="63"/>
      <c r="O69" s="63"/>
      <c r="P69" s="4"/>
      <c r="Q69" s="4"/>
      <c r="R69" s="4"/>
      <c r="S69" s="72">
        <v>32932.60663</v>
      </c>
      <c r="T69" s="63"/>
      <c r="U69" s="63"/>
      <c r="V69" s="63"/>
      <c r="W69" s="63"/>
      <c r="X69" s="63"/>
      <c r="Y69" s="63"/>
      <c r="Z69" s="63"/>
      <c r="AD69" s="63"/>
    </row>
    <row r="70">
      <c r="A70" s="85">
        <v>15.0</v>
      </c>
      <c r="B70" s="85">
        <v>3.0</v>
      </c>
      <c r="C70" s="87">
        <v>16.0</v>
      </c>
      <c r="D70" s="86" t="s">
        <v>68</v>
      </c>
      <c r="E70" s="62">
        <v>9180.0</v>
      </c>
      <c r="F70" s="62">
        <v>3464.0</v>
      </c>
      <c r="G70" s="62">
        <v>7776.0</v>
      </c>
      <c r="H70" s="63">
        <f t="shared" si="3"/>
        <v>20420</v>
      </c>
      <c r="I70" s="63">
        <f t="shared" si="4"/>
        <v>0.4495592556</v>
      </c>
      <c r="J70" s="63">
        <f t="shared" si="5"/>
        <v>0.1696376102</v>
      </c>
      <c r="K70" s="63">
        <f t="shared" si="6"/>
        <v>0.3808031342</v>
      </c>
      <c r="L70" s="230">
        <f t="shared" si="7"/>
        <v>0.4520721291</v>
      </c>
      <c r="M70" s="63"/>
      <c r="N70" s="63"/>
      <c r="O70" s="63"/>
      <c r="P70" s="4"/>
      <c r="Q70" s="4"/>
      <c r="R70" s="4"/>
      <c r="S70" s="72">
        <v>16197.79562</v>
      </c>
      <c r="T70" s="63"/>
      <c r="U70" s="63"/>
      <c r="V70" s="63"/>
      <c r="W70" s="63"/>
      <c r="X70" s="63"/>
      <c r="Y70" s="63"/>
      <c r="Z70" s="63"/>
      <c r="AD70" s="63"/>
    </row>
    <row r="71">
      <c r="A71" s="85">
        <v>16.0</v>
      </c>
      <c r="B71" s="85">
        <v>3.0</v>
      </c>
      <c r="C71" s="87">
        <v>16.0</v>
      </c>
      <c r="D71" s="86" t="s">
        <v>68</v>
      </c>
      <c r="E71" s="62">
        <v>10264.0</v>
      </c>
      <c r="F71" s="62">
        <v>910.0</v>
      </c>
      <c r="G71" s="62">
        <v>9356.0</v>
      </c>
      <c r="H71" s="63">
        <f t="shared" si="3"/>
        <v>20530</v>
      </c>
      <c r="I71" s="63">
        <f t="shared" si="4"/>
        <v>0.4999512908</v>
      </c>
      <c r="J71" s="63">
        <f t="shared" si="5"/>
        <v>0.0443253775</v>
      </c>
      <c r="K71" s="63">
        <f t="shared" si="6"/>
        <v>0.4557233317</v>
      </c>
      <c r="L71" s="230">
        <f t="shared" si="7"/>
        <v>0.8371218901</v>
      </c>
      <c r="M71" s="63"/>
      <c r="N71" s="63"/>
      <c r="O71" s="63"/>
      <c r="P71" s="4"/>
      <c r="Q71" s="4"/>
      <c r="R71" s="4"/>
      <c r="S71" s="72">
        <v>29033.25078</v>
      </c>
      <c r="T71" s="63"/>
      <c r="U71" s="63"/>
      <c r="V71" s="63"/>
      <c r="W71" s="63"/>
      <c r="X71" s="63"/>
      <c r="Y71" s="63"/>
      <c r="Z71" s="63"/>
      <c r="AD71" s="63"/>
    </row>
    <row r="72">
      <c r="A72" s="85">
        <v>17.0</v>
      </c>
      <c r="B72" s="85">
        <v>3.0</v>
      </c>
      <c r="C72" s="85">
        <v>21.0</v>
      </c>
      <c r="D72" s="86" t="s">
        <v>68</v>
      </c>
      <c r="E72" s="62">
        <v>4405.0</v>
      </c>
      <c r="F72" s="62">
        <v>6307.0</v>
      </c>
      <c r="G72" s="62">
        <v>7096.0</v>
      </c>
      <c r="H72" s="63">
        <f t="shared" si="3"/>
        <v>17808</v>
      </c>
      <c r="I72" s="63">
        <f t="shared" si="4"/>
        <v>0.2473607367</v>
      </c>
      <c r="J72" s="63">
        <f t="shared" si="5"/>
        <v>0.3541666667</v>
      </c>
      <c r="K72" s="63">
        <f t="shared" si="6"/>
        <v>0.3984725966</v>
      </c>
      <c r="L72" s="230">
        <f t="shared" si="7"/>
        <v>-0.177557879</v>
      </c>
      <c r="M72" s="63"/>
      <c r="N72" s="63"/>
      <c r="O72" s="63"/>
      <c r="P72" s="4"/>
      <c r="Q72" s="4"/>
      <c r="R72" s="4"/>
      <c r="S72" s="72">
        <v>21296.03548</v>
      </c>
      <c r="T72" s="63"/>
      <c r="U72" s="63"/>
      <c r="V72" s="63"/>
      <c r="W72" s="63"/>
      <c r="X72" s="63"/>
      <c r="Y72" s="63"/>
      <c r="Z72" s="63"/>
      <c r="AD72" s="63"/>
    </row>
    <row r="73">
      <c r="A73" s="85">
        <v>18.0</v>
      </c>
      <c r="B73" s="85">
        <v>3.0</v>
      </c>
      <c r="C73" s="85">
        <v>21.0</v>
      </c>
      <c r="D73" s="86" t="s">
        <v>68</v>
      </c>
      <c r="E73" s="62">
        <v>7366.0</v>
      </c>
      <c r="F73" s="62">
        <v>742.0</v>
      </c>
      <c r="G73" s="62">
        <v>9734.0</v>
      </c>
      <c r="H73" s="63">
        <f t="shared" si="3"/>
        <v>17842</v>
      </c>
      <c r="I73" s="63">
        <f t="shared" si="4"/>
        <v>0.4128460935</v>
      </c>
      <c r="J73" s="63">
        <f t="shared" si="5"/>
        <v>0.041587266</v>
      </c>
      <c r="K73" s="63">
        <f t="shared" si="6"/>
        <v>0.5455666405</v>
      </c>
      <c r="L73" s="230">
        <f t="shared" si="7"/>
        <v>0.8169708929</v>
      </c>
      <c r="M73" s="63"/>
      <c r="N73" s="63"/>
      <c r="O73" s="63"/>
      <c r="P73" s="4"/>
      <c r="Q73" s="4"/>
      <c r="R73" s="4"/>
      <c r="S73" s="72">
        <v>18934.27256</v>
      </c>
      <c r="T73" s="63"/>
      <c r="U73" s="63"/>
      <c r="V73" s="63"/>
      <c r="W73" s="63"/>
      <c r="X73" s="63"/>
      <c r="Y73" s="63"/>
      <c r="Z73" s="63"/>
      <c r="AD73" s="63"/>
    </row>
    <row r="74">
      <c r="A74" s="85">
        <v>19.0</v>
      </c>
      <c r="B74" s="85">
        <v>3.0</v>
      </c>
      <c r="C74" s="85">
        <v>21.0</v>
      </c>
      <c r="D74" s="86" t="s">
        <v>68</v>
      </c>
      <c r="E74" s="62">
        <v>6324.0</v>
      </c>
      <c r="F74" s="62">
        <v>5113.0</v>
      </c>
      <c r="G74" s="62">
        <v>6044.0</v>
      </c>
      <c r="H74" s="63">
        <f t="shared" si="3"/>
        <v>17481</v>
      </c>
      <c r="I74" s="63">
        <f t="shared" si="4"/>
        <v>0.3617642011</v>
      </c>
      <c r="J74" s="63">
        <f t="shared" si="5"/>
        <v>0.292488988</v>
      </c>
      <c r="K74" s="63">
        <f t="shared" si="6"/>
        <v>0.3457468108</v>
      </c>
      <c r="L74" s="230">
        <f t="shared" si="7"/>
        <v>0.1058844102</v>
      </c>
      <c r="M74" s="63"/>
      <c r="N74" s="63"/>
      <c r="O74" s="63"/>
      <c r="P74" s="4"/>
      <c r="Q74" s="4"/>
      <c r="R74" s="4"/>
      <c r="S74" s="72">
        <v>30069.63607</v>
      </c>
      <c r="T74" s="63"/>
      <c r="U74" s="63"/>
      <c r="V74" s="63"/>
      <c r="W74" s="63"/>
      <c r="X74" s="63"/>
      <c r="Y74" s="63"/>
      <c r="Z74" s="63"/>
      <c r="AD74" s="63"/>
    </row>
    <row r="75">
      <c r="A75" s="85">
        <v>21.0</v>
      </c>
      <c r="B75" s="85">
        <v>3.0</v>
      </c>
      <c r="C75" s="85">
        <v>23.0</v>
      </c>
      <c r="D75" s="86" t="s">
        <v>68</v>
      </c>
      <c r="E75" s="62">
        <v>7283.0</v>
      </c>
      <c r="F75" s="62">
        <v>3952.0</v>
      </c>
      <c r="G75" s="62">
        <v>5739.0</v>
      </c>
      <c r="H75" s="63">
        <f t="shared" si="3"/>
        <v>16974</v>
      </c>
      <c r="I75" s="63">
        <f t="shared" si="4"/>
        <v>0.4290679863</v>
      </c>
      <c r="J75" s="63">
        <f t="shared" si="5"/>
        <v>0.2328266761</v>
      </c>
      <c r="K75" s="63">
        <f t="shared" si="6"/>
        <v>0.3381053376</v>
      </c>
      <c r="L75" s="230">
        <f t="shared" si="7"/>
        <v>0.2964842012</v>
      </c>
      <c r="M75" s="63"/>
      <c r="N75" s="63"/>
      <c r="O75" s="63"/>
      <c r="P75" s="4"/>
      <c r="Q75" s="4"/>
      <c r="R75" s="4"/>
      <c r="S75" s="72">
        <v>17082.60869</v>
      </c>
      <c r="T75" s="63"/>
      <c r="U75" s="63"/>
      <c r="V75" s="63"/>
      <c r="W75" s="63"/>
      <c r="X75" s="63"/>
      <c r="Y75" s="63"/>
      <c r="Z75" s="63"/>
      <c r="AD75" s="63"/>
    </row>
    <row r="76">
      <c r="A76" s="85">
        <v>22.0</v>
      </c>
      <c r="B76" s="85">
        <v>3.0</v>
      </c>
      <c r="C76" s="85">
        <v>23.0</v>
      </c>
      <c r="D76" s="86" t="s">
        <v>68</v>
      </c>
      <c r="E76" s="62">
        <v>8477.0</v>
      </c>
      <c r="F76" s="62">
        <v>2109.0</v>
      </c>
      <c r="G76" s="62">
        <v>6515.0</v>
      </c>
      <c r="H76" s="63">
        <f t="shared" si="3"/>
        <v>17101</v>
      </c>
      <c r="I76" s="63">
        <f t="shared" si="4"/>
        <v>0.4957020057</v>
      </c>
      <c r="J76" s="63">
        <f t="shared" si="5"/>
        <v>0.1233261213</v>
      </c>
      <c r="K76" s="63">
        <f t="shared" si="6"/>
        <v>0.380971873</v>
      </c>
      <c r="L76" s="230">
        <f t="shared" si="7"/>
        <v>0.6015492159</v>
      </c>
      <c r="M76" s="63"/>
      <c r="N76" s="63"/>
      <c r="O76" s="63"/>
      <c r="P76" s="4"/>
      <c r="Q76" s="4"/>
      <c r="R76" s="4"/>
      <c r="S76" s="72">
        <v>24893.58628</v>
      </c>
      <c r="T76" s="71"/>
      <c r="U76" s="71"/>
      <c r="V76" s="71"/>
      <c r="W76" s="63"/>
      <c r="X76" s="63"/>
      <c r="Y76" s="63"/>
      <c r="Z76" s="63"/>
      <c r="AD76" s="63"/>
    </row>
    <row r="77">
      <c r="A77" s="85">
        <v>23.0</v>
      </c>
      <c r="B77" s="85">
        <v>3.0</v>
      </c>
      <c r="C77" s="85">
        <v>23.0</v>
      </c>
      <c r="D77" s="86" t="s">
        <v>68</v>
      </c>
      <c r="E77" s="62">
        <v>6385.0</v>
      </c>
      <c r="F77" s="62">
        <v>5152.0</v>
      </c>
      <c r="G77" s="62">
        <v>5421.0</v>
      </c>
      <c r="H77" s="63">
        <f t="shared" si="3"/>
        <v>16958</v>
      </c>
      <c r="I77" s="63">
        <f t="shared" si="4"/>
        <v>0.3765184574</v>
      </c>
      <c r="J77" s="63">
        <f t="shared" si="5"/>
        <v>0.3038094115</v>
      </c>
      <c r="K77" s="63">
        <f t="shared" si="6"/>
        <v>0.3196721311</v>
      </c>
      <c r="L77" s="230">
        <f t="shared" si="7"/>
        <v>0.1068735373</v>
      </c>
      <c r="M77" s="63"/>
      <c r="N77" s="63"/>
      <c r="O77" s="63"/>
      <c r="P77" s="4"/>
      <c r="Q77" s="4"/>
      <c r="R77" s="4"/>
      <c r="S77" s="72">
        <v>27106.90524</v>
      </c>
      <c r="T77" s="63"/>
      <c r="U77" s="63"/>
      <c r="V77" s="63"/>
      <c r="W77" s="63"/>
      <c r="X77" s="63"/>
      <c r="Y77" s="63"/>
      <c r="Z77" s="63"/>
      <c r="AD77" s="63"/>
    </row>
    <row r="78">
      <c r="A78" s="85">
        <v>25.0</v>
      </c>
      <c r="B78" s="85">
        <v>3.0</v>
      </c>
      <c r="C78" s="85">
        <v>23.0</v>
      </c>
      <c r="D78" s="86" t="s">
        <v>68</v>
      </c>
      <c r="E78" s="62">
        <v>16429.0</v>
      </c>
      <c r="F78" s="62">
        <v>1254.0</v>
      </c>
      <c r="G78" s="62">
        <v>884.0</v>
      </c>
      <c r="H78" s="63">
        <f t="shared" si="3"/>
        <v>18567</v>
      </c>
      <c r="I78" s="63">
        <f t="shared" si="4"/>
        <v>0.8848494641</v>
      </c>
      <c r="J78" s="63">
        <f t="shared" si="5"/>
        <v>0.06753918242</v>
      </c>
      <c r="K78" s="63">
        <f t="shared" si="6"/>
        <v>0.04761135348</v>
      </c>
      <c r="L78" s="230">
        <f t="shared" si="7"/>
        <v>0.8581688627</v>
      </c>
      <c r="M78" s="63"/>
      <c r="N78" s="63"/>
      <c r="O78" s="63"/>
      <c r="P78" s="4"/>
      <c r="Q78" s="4"/>
      <c r="R78" s="4"/>
      <c r="S78" s="72">
        <v>53617.17569</v>
      </c>
      <c r="T78" s="63"/>
      <c r="U78" s="63"/>
      <c r="V78" s="63"/>
      <c r="W78" s="63"/>
      <c r="X78" s="63"/>
      <c r="Y78" s="63"/>
      <c r="Z78" s="63"/>
      <c r="AD78" s="63"/>
    </row>
    <row r="79">
      <c r="A79" s="85">
        <v>26.0</v>
      </c>
      <c r="B79" s="85">
        <v>3.0</v>
      </c>
      <c r="C79" s="85">
        <v>23.0</v>
      </c>
      <c r="D79" s="86" t="s">
        <v>68</v>
      </c>
      <c r="E79" s="62">
        <v>5678.0</v>
      </c>
      <c r="F79" s="62">
        <v>5855.0</v>
      </c>
      <c r="G79" s="62">
        <v>6828.0</v>
      </c>
      <c r="H79" s="63">
        <f t="shared" si="3"/>
        <v>18361</v>
      </c>
      <c r="I79" s="63">
        <f t="shared" si="4"/>
        <v>0.309242416</v>
      </c>
      <c r="J79" s="63">
        <f t="shared" si="5"/>
        <v>0.3188824138</v>
      </c>
      <c r="K79" s="63">
        <f t="shared" si="6"/>
        <v>0.3718751702</v>
      </c>
      <c r="L79" s="230">
        <f t="shared" si="7"/>
        <v>-0.01534726437</v>
      </c>
      <c r="M79" s="63"/>
      <c r="N79" s="63"/>
      <c r="O79" s="63"/>
      <c r="P79" s="4"/>
      <c r="Q79" s="4"/>
      <c r="R79" s="4"/>
      <c r="S79" s="72">
        <v>43562.48544</v>
      </c>
      <c r="T79" s="63"/>
      <c r="U79" s="63"/>
      <c r="V79" s="63"/>
      <c r="W79" s="63"/>
      <c r="X79" s="63"/>
      <c r="Y79" s="63"/>
      <c r="Z79" s="63"/>
      <c r="AD79" s="63"/>
    </row>
    <row r="80">
      <c r="A80" s="85">
        <v>28.0</v>
      </c>
      <c r="B80" s="85">
        <v>3.0</v>
      </c>
      <c r="C80" s="85">
        <v>30.0</v>
      </c>
      <c r="D80" s="86" t="s">
        <v>68</v>
      </c>
      <c r="E80" s="62">
        <v>14848.0</v>
      </c>
      <c r="F80" s="62">
        <v>1927.0</v>
      </c>
      <c r="G80" s="62">
        <v>906.0</v>
      </c>
      <c r="H80" s="63">
        <f t="shared" si="3"/>
        <v>17681</v>
      </c>
      <c r="I80" s="63">
        <f t="shared" si="4"/>
        <v>0.8397715061</v>
      </c>
      <c r="J80" s="63">
        <f t="shared" si="5"/>
        <v>0.1089870482</v>
      </c>
      <c r="K80" s="63">
        <f t="shared" si="6"/>
        <v>0.05124144562</v>
      </c>
      <c r="L80" s="230">
        <f t="shared" si="7"/>
        <v>0.7702533532</v>
      </c>
      <c r="M80" s="63"/>
      <c r="N80" s="63"/>
      <c r="O80" s="63"/>
      <c r="P80" s="4"/>
      <c r="Q80" s="4"/>
      <c r="R80" s="4"/>
      <c r="S80" s="72">
        <v>56361.00745</v>
      </c>
      <c r="T80" s="63"/>
      <c r="U80" s="63"/>
      <c r="V80" s="63"/>
      <c r="W80" s="63"/>
      <c r="X80" s="63"/>
      <c r="Y80" s="63"/>
      <c r="Z80" s="63"/>
      <c r="AD80" s="63"/>
    </row>
    <row r="81">
      <c r="A81" s="85">
        <v>29.0</v>
      </c>
      <c r="B81" s="85">
        <v>3.0</v>
      </c>
      <c r="C81" s="85">
        <v>30.0</v>
      </c>
      <c r="D81" s="86" t="s">
        <v>68</v>
      </c>
      <c r="E81" s="62">
        <v>4090.0</v>
      </c>
      <c r="F81" s="62">
        <v>8904.0</v>
      </c>
      <c r="G81" s="62">
        <v>4962.0</v>
      </c>
      <c r="H81" s="63">
        <f t="shared" si="3"/>
        <v>17956</v>
      </c>
      <c r="I81" s="63">
        <f t="shared" si="4"/>
        <v>0.2277790154</v>
      </c>
      <c r="J81" s="63">
        <f t="shared" si="5"/>
        <v>0.4958788149</v>
      </c>
      <c r="K81" s="63">
        <f t="shared" si="6"/>
        <v>0.2763421697</v>
      </c>
      <c r="L81" s="230">
        <f t="shared" si="7"/>
        <v>-0.3704786825</v>
      </c>
      <c r="M81" s="63"/>
      <c r="N81" s="63"/>
      <c r="O81" s="63"/>
      <c r="P81" s="4"/>
      <c r="Q81" s="4"/>
      <c r="R81" s="4"/>
      <c r="S81" s="72">
        <v>48303.28144</v>
      </c>
      <c r="T81" s="63"/>
      <c r="U81" s="63"/>
      <c r="V81" s="63"/>
      <c r="W81" s="63"/>
      <c r="X81" s="63"/>
      <c r="Y81" s="63"/>
      <c r="Z81" s="63"/>
      <c r="AD81" s="63"/>
    </row>
    <row r="82">
      <c r="A82" s="85">
        <v>30.0</v>
      </c>
      <c r="B82" s="85">
        <v>3.0</v>
      </c>
      <c r="C82" s="85">
        <v>30.0</v>
      </c>
      <c r="D82" s="86" t="s">
        <v>68</v>
      </c>
      <c r="E82" s="62">
        <v>11804.0</v>
      </c>
      <c r="F82" s="62">
        <v>2919.0</v>
      </c>
      <c r="G82" s="62">
        <v>2935.0</v>
      </c>
      <c r="H82" s="63">
        <f t="shared" si="3"/>
        <v>17658</v>
      </c>
      <c r="I82" s="63">
        <f t="shared" si="4"/>
        <v>0.6684788764</v>
      </c>
      <c r="J82" s="63">
        <f t="shared" si="5"/>
        <v>0.1653075093</v>
      </c>
      <c r="K82" s="63">
        <f t="shared" si="6"/>
        <v>0.1662136142</v>
      </c>
      <c r="L82" s="230">
        <f t="shared" si="7"/>
        <v>0.6034775521</v>
      </c>
      <c r="M82" s="63"/>
      <c r="N82" s="63"/>
      <c r="O82" s="63"/>
      <c r="P82" s="4"/>
      <c r="Q82" s="4"/>
      <c r="R82" s="4"/>
      <c r="S82" s="72">
        <v>31801.18702</v>
      </c>
      <c r="T82" s="63"/>
      <c r="U82" s="63"/>
      <c r="V82" s="63"/>
      <c r="W82" s="63"/>
      <c r="X82" s="63"/>
      <c r="Y82" s="63"/>
      <c r="Z82" s="63"/>
      <c r="AD82" s="63"/>
    </row>
    <row r="83">
      <c r="A83" s="85">
        <v>31.0</v>
      </c>
      <c r="B83" s="85">
        <v>3.0</v>
      </c>
      <c r="C83" s="85">
        <v>30.0</v>
      </c>
      <c r="D83" s="86" t="s">
        <v>68</v>
      </c>
      <c r="E83" s="62">
        <v>11959.0</v>
      </c>
      <c r="F83" s="62">
        <v>2300.0</v>
      </c>
      <c r="G83" s="62">
        <v>3236.0</v>
      </c>
      <c r="H83" s="63">
        <f t="shared" si="3"/>
        <v>17495</v>
      </c>
      <c r="I83" s="63">
        <f t="shared" si="4"/>
        <v>0.6835667334</v>
      </c>
      <c r="J83" s="63">
        <f t="shared" si="5"/>
        <v>0.1314661332</v>
      </c>
      <c r="K83" s="63">
        <f t="shared" si="6"/>
        <v>0.1849671335</v>
      </c>
      <c r="L83" s="230">
        <f t="shared" si="7"/>
        <v>0.6773967319</v>
      </c>
      <c r="M83" s="63"/>
      <c r="N83" s="63"/>
      <c r="O83" s="63"/>
      <c r="P83" s="4"/>
      <c r="Q83" s="4"/>
      <c r="R83" s="4"/>
      <c r="S83" s="72">
        <v>48766.83959</v>
      </c>
      <c r="T83" s="63"/>
      <c r="U83" s="63"/>
      <c r="V83" s="63"/>
      <c r="W83" s="63"/>
      <c r="X83" s="63"/>
      <c r="Y83" s="63"/>
      <c r="Z83" s="63"/>
      <c r="AD83" s="63"/>
    </row>
    <row r="84">
      <c r="A84" s="85">
        <v>32.0</v>
      </c>
      <c r="B84" s="85">
        <v>3.0</v>
      </c>
      <c r="C84" s="85">
        <v>30.0</v>
      </c>
      <c r="D84" s="86" t="s">
        <v>68</v>
      </c>
      <c r="E84" s="62">
        <v>1560.0</v>
      </c>
      <c r="F84" s="62">
        <v>7314.0</v>
      </c>
      <c r="G84" s="62">
        <v>9202.0</v>
      </c>
      <c r="H84" s="63">
        <f t="shared" si="3"/>
        <v>18076</v>
      </c>
      <c r="I84" s="63">
        <f t="shared" si="4"/>
        <v>0.08630227927</v>
      </c>
      <c r="J84" s="63">
        <f t="shared" si="5"/>
        <v>0.404624917</v>
      </c>
      <c r="K84" s="63">
        <f t="shared" si="6"/>
        <v>0.5090728037</v>
      </c>
      <c r="L84" s="230">
        <f t="shared" si="7"/>
        <v>-0.6484110886</v>
      </c>
      <c r="M84" s="63"/>
      <c r="N84" s="63"/>
      <c r="O84" s="63"/>
      <c r="P84" s="4"/>
      <c r="Q84" s="4"/>
      <c r="R84" s="4"/>
      <c r="S84" s="72">
        <v>26308.7839</v>
      </c>
      <c r="T84" s="63"/>
      <c r="U84" s="63"/>
      <c r="V84" s="63"/>
      <c r="W84" s="63"/>
      <c r="X84" s="63"/>
      <c r="Y84" s="63"/>
      <c r="Z84" s="63"/>
      <c r="AD84" s="63"/>
    </row>
    <row r="85">
      <c r="A85" s="85">
        <v>34.0</v>
      </c>
      <c r="B85" s="85">
        <v>3.0</v>
      </c>
      <c r="C85" s="85">
        <v>30.0</v>
      </c>
      <c r="D85" s="86" t="s">
        <v>68</v>
      </c>
      <c r="E85" s="62">
        <v>5550.0</v>
      </c>
      <c r="F85" s="62">
        <v>4041.0</v>
      </c>
      <c r="G85" s="62">
        <v>6612.0</v>
      </c>
      <c r="H85" s="63">
        <f t="shared" si="3"/>
        <v>16203</v>
      </c>
      <c r="I85" s="63">
        <f t="shared" si="4"/>
        <v>0.3425291613</v>
      </c>
      <c r="J85" s="63">
        <f t="shared" si="5"/>
        <v>0.2493982596</v>
      </c>
      <c r="K85" s="63">
        <f t="shared" si="6"/>
        <v>0.4080725792</v>
      </c>
      <c r="L85" s="230">
        <f t="shared" si="7"/>
        <v>0.1573350016</v>
      </c>
      <c r="M85" s="63"/>
      <c r="N85" s="63"/>
      <c r="O85" s="63"/>
      <c r="P85" s="4"/>
      <c r="Q85" s="4"/>
      <c r="R85" s="4"/>
      <c r="S85" s="72">
        <v>29005.06882</v>
      </c>
      <c r="T85" s="63"/>
      <c r="U85" s="63"/>
      <c r="V85" s="63"/>
      <c r="W85" s="63"/>
      <c r="X85" s="63"/>
      <c r="Y85" s="63"/>
      <c r="Z85" s="63"/>
      <c r="AD85" s="63"/>
    </row>
    <row r="86">
      <c r="A86" s="168">
        <v>2.0</v>
      </c>
      <c r="B86" s="168">
        <v>4.0</v>
      </c>
      <c r="C86" s="168">
        <v>8.0</v>
      </c>
      <c r="D86" s="170" t="s">
        <v>68</v>
      </c>
      <c r="E86" s="62">
        <v>4287.0</v>
      </c>
      <c r="F86" s="62">
        <v>6901.0</v>
      </c>
      <c r="G86" s="62">
        <v>6788.0</v>
      </c>
      <c r="H86" s="63">
        <f t="shared" si="3"/>
        <v>17976</v>
      </c>
      <c r="I86" s="63">
        <f t="shared" si="4"/>
        <v>0.2384846462</v>
      </c>
      <c r="J86" s="63">
        <f t="shared" si="5"/>
        <v>0.3839007566</v>
      </c>
      <c r="K86" s="63">
        <f t="shared" si="6"/>
        <v>0.3776145972</v>
      </c>
      <c r="L86" s="230">
        <f t="shared" si="7"/>
        <v>-0.2336431891</v>
      </c>
      <c r="M86" s="63"/>
      <c r="N86" s="63"/>
      <c r="O86" s="63"/>
      <c r="P86" s="4"/>
      <c r="Q86" s="4"/>
      <c r="R86" s="4"/>
      <c r="S86" s="72">
        <v>31596.60019</v>
      </c>
      <c r="T86" s="63"/>
      <c r="U86" s="63"/>
      <c r="V86" s="63"/>
      <c r="W86" s="63"/>
      <c r="X86" s="63"/>
      <c r="Y86" s="63"/>
      <c r="Z86" s="63"/>
      <c r="AD86" s="63"/>
    </row>
    <row r="87">
      <c r="A87" s="85">
        <v>3.0</v>
      </c>
      <c r="B87" s="85">
        <v>4.0</v>
      </c>
      <c r="C87" s="85">
        <v>8.0</v>
      </c>
      <c r="D87" s="86" t="s">
        <v>68</v>
      </c>
      <c r="E87" s="62">
        <v>3030.0</v>
      </c>
      <c r="F87" s="62">
        <v>5873.0</v>
      </c>
      <c r="G87" s="62">
        <v>8617.0</v>
      </c>
      <c r="H87" s="63">
        <f t="shared" si="3"/>
        <v>17520</v>
      </c>
      <c r="I87" s="63">
        <f t="shared" si="4"/>
        <v>0.1729452055</v>
      </c>
      <c r="J87" s="63">
        <f t="shared" si="5"/>
        <v>0.335216895</v>
      </c>
      <c r="K87" s="63">
        <f t="shared" si="6"/>
        <v>0.4918378995</v>
      </c>
      <c r="L87" s="230">
        <f t="shared" si="7"/>
        <v>-0.3193305627</v>
      </c>
      <c r="M87" s="63"/>
      <c r="N87" s="63"/>
      <c r="O87" s="63"/>
      <c r="P87" s="4"/>
      <c r="Q87" s="4"/>
      <c r="R87" s="4"/>
      <c r="S87" s="72">
        <v>37093.26366</v>
      </c>
      <c r="T87" s="63"/>
      <c r="U87" s="63"/>
      <c r="V87" s="63"/>
      <c r="W87" s="63"/>
      <c r="X87" s="63"/>
      <c r="Y87" s="63"/>
      <c r="Z87" s="63"/>
      <c r="AD87" s="63"/>
    </row>
    <row r="88">
      <c r="A88" s="85">
        <v>4.0</v>
      </c>
      <c r="B88" s="85">
        <v>4.0</v>
      </c>
      <c r="C88" s="85">
        <v>8.0</v>
      </c>
      <c r="D88" s="86" t="s">
        <v>68</v>
      </c>
      <c r="E88" s="62">
        <v>4128.0</v>
      </c>
      <c r="F88" s="62">
        <v>5697.0</v>
      </c>
      <c r="G88" s="62">
        <v>8083.0</v>
      </c>
      <c r="H88" s="63">
        <f t="shared" si="3"/>
        <v>17908</v>
      </c>
      <c r="I88" s="63">
        <f t="shared" si="4"/>
        <v>0.2305115032</v>
      </c>
      <c r="J88" s="63">
        <f t="shared" si="5"/>
        <v>0.3181259772</v>
      </c>
      <c r="K88" s="63">
        <f t="shared" si="6"/>
        <v>0.4513625195</v>
      </c>
      <c r="L88" s="230">
        <f t="shared" si="7"/>
        <v>-0.1596946565</v>
      </c>
      <c r="M88" s="63"/>
      <c r="N88" s="63"/>
      <c r="O88" s="63"/>
      <c r="P88" s="4"/>
      <c r="Q88" s="4"/>
      <c r="R88" s="4"/>
      <c r="S88" s="72">
        <v>30620.23188</v>
      </c>
      <c r="T88" s="63"/>
      <c r="U88" s="63"/>
      <c r="V88" s="63"/>
      <c r="W88" s="63"/>
      <c r="X88" s="63"/>
      <c r="Y88" s="63"/>
      <c r="Z88" s="63"/>
      <c r="AD88" s="63"/>
    </row>
    <row r="89">
      <c r="A89" s="85">
        <v>8.0</v>
      </c>
      <c r="B89" s="85">
        <v>4.0</v>
      </c>
      <c r="C89" s="85">
        <v>14.0</v>
      </c>
      <c r="D89" s="86" t="s">
        <v>68</v>
      </c>
      <c r="E89" s="62">
        <v>13263.0</v>
      </c>
      <c r="F89" s="62">
        <v>2222.0</v>
      </c>
      <c r="G89" s="62">
        <v>2162.0</v>
      </c>
      <c r="H89" s="63">
        <f t="shared" si="3"/>
        <v>17647</v>
      </c>
      <c r="I89" s="63">
        <f t="shared" si="4"/>
        <v>0.7515725052</v>
      </c>
      <c r="J89" s="63">
        <f t="shared" si="5"/>
        <v>0.125913753</v>
      </c>
      <c r="K89" s="63">
        <f t="shared" si="6"/>
        <v>0.1225137417</v>
      </c>
      <c r="L89" s="230">
        <f t="shared" si="7"/>
        <v>0.7130125928</v>
      </c>
      <c r="M89" s="63"/>
      <c r="N89" s="63"/>
      <c r="O89" s="63"/>
      <c r="P89" s="4"/>
      <c r="Q89" s="4"/>
      <c r="R89" s="4"/>
      <c r="S89" s="72">
        <v>17147.64747</v>
      </c>
      <c r="T89" s="63"/>
      <c r="U89" s="63"/>
      <c r="V89" s="63"/>
      <c r="W89" s="63"/>
      <c r="X89" s="63"/>
      <c r="Y89" s="63"/>
      <c r="Z89" s="63"/>
      <c r="AD89" s="63"/>
    </row>
    <row r="90">
      <c r="A90" s="170">
        <v>1.0</v>
      </c>
      <c r="B90" s="170">
        <v>5.0</v>
      </c>
      <c r="C90" s="170">
        <v>11.0</v>
      </c>
      <c r="D90" s="170" t="s">
        <v>68</v>
      </c>
      <c r="E90" s="62">
        <v>3696.0</v>
      </c>
      <c r="F90" s="62">
        <v>9230.0</v>
      </c>
      <c r="G90" s="62">
        <v>5061.0</v>
      </c>
      <c r="H90" s="63">
        <f t="shared" si="3"/>
        <v>17987</v>
      </c>
      <c r="I90" s="63">
        <f t="shared" si="4"/>
        <v>0.2054817368</v>
      </c>
      <c r="J90" s="63">
        <f t="shared" si="5"/>
        <v>0.5131483849</v>
      </c>
      <c r="K90" s="63">
        <f t="shared" si="6"/>
        <v>0.2813698782</v>
      </c>
      <c r="L90" s="230">
        <f t="shared" si="7"/>
        <v>-0.4281293517</v>
      </c>
      <c r="M90" s="63"/>
      <c r="N90" s="63"/>
      <c r="O90" s="63"/>
      <c r="P90" s="4"/>
      <c r="Q90" s="4"/>
      <c r="R90" s="4"/>
      <c r="S90" s="88">
        <v>20367.1882</v>
      </c>
      <c r="T90" s="63"/>
      <c r="U90" s="63"/>
      <c r="V90" s="63"/>
      <c r="W90" s="63"/>
      <c r="X90" s="63"/>
      <c r="Y90" s="63"/>
      <c r="Z90" s="63"/>
      <c r="AD90" s="63"/>
    </row>
    <row r="91">
      <c r="A91" s="86">
        <v>4.0</v>
      </c>
      <c r="B91" s="86">
        <v>5.0</v>
      </c>
      <c r="C91" s="86">
        <v>17.0</v>
      </c>
      <c r="D91" s="86" t="s">
        <v>68</v>
      </c>
      <c r="E91" s="62">
        <v>1321.0</v>
      </c>
      <c r="F91" s="62">
        <v>6841.0</v>
      </c>
      <c r="G91" s="62">
        <v>9897.0</v>
      </c>
      <c r="H91" s="63">
        <f t="shared" si="3"/>
        <v>18059</v>
      </c>
      <c r="I91" s="63">
        <f t="shared" si="4"/>
        <v>0.07314912232</v>
      </c>
      <c r="J91" s="63">
        <f t="shared" si="5"/>
        <v>0.3788138878</v>
      </c>
      <c r="K91" s="63">
        <f t="shared" si="6"/>
        <v>0.5480369899</v>
      </c>
      <c r="L91" s="230">
        <f t="shared" si="7"/>
        <v>-0.6763048272</v>
      </c>
      <c r="M91" s="63"/>
      <c r="N91" s="63"/>
      <c r="O91" s="63"/>
      <c r="P91" s="4"/>
      <c r="Q91" s="4"/>
      <c r="R91" s="4"/>
      <c r="S91" s="88">
        <v>27255.12111</v>
      </c>
      <c r="T91" s="63"/>
      <c r="U91" s="63"/>
      <c r="V91" s="63"/>
      <c r="W91" s="63"/>
      <c r="X91" s="63"/>
      <c r="Y91" s="63"/>
      <c r="Z91" s="63"/>
      <c r="AD91" s="63"/>
    </row>
    <row r="92">
      <c r="A92" s="86">
        <v>7.0</v>
      </c>
      <c r="B92" s="86">
        <v>5.0</v>
      </c>
      <c r="C92" s="86">
        <v>17.0</v>
      </c>
      <c r="D92" s="86" t="s">
        <v>68</v>
      </c>
      <c r="E92" s="62">
        <v>1543.0</v>
      </c>
      <c r="F92" s="62">
        <v>8279.0</v>
      </c>
      <c r="G92" s="62">
        <v>8003.0</v>
      </c>
      <c r="H92" s="63">
        <f t="shared" si="3"/>
        <v>17825</v>
      </c>
      <c r="I92" s="63">
        <f t="shared" si="4"/>
        <v>0.08656381487</v>
      </c>
      <c r="J92" s="63">
        <f t="shared" si="5"/>
        <v>0.4644600281</v>
      </c>
      <c r="K92" s="63">
        <f t="shared" si="6"/>
        <v>0.4489761571</v>
      </c>
      <c r="L92" s="230">
        <f t="shared" si="7"/>
        <v>-0.6858073712</v>
      </c>
      <c r="M92" s="63"/>
      <c r="N92" s="63"/>
      <c r="O92" s="63"/>
      <c r="P92" s="4"/>
      <c r="Q92" s="4"/>
      <c r="R92" s="4"/>
      <c r="S92" s="88">
        <v>19804.69719</v>
      </c>
      <c r="T92" s="63"/>
      <c r="U92" s="63"/>
      <c r="V92" s="63"/>
      <c r="W92" s="63"/>
      <c r="X92" s="63"/>
      <c r="Y92" s="63"/>
      <c r="Z92" s="63"/>
      <c r="AD92" s="63"/>
    </row>
    <row r="93">
      <c r="A93" s="86">
        <v>8.0</v>
      </c>
      <c r="B93" s="86">
        <v>5.0</v>
      </c>
      <c r="C93" s="86">
        <v>17.0</v>
      </c>
      <c r="D93" s="86" t="s">
        <v>68</v>
      </c>
      <c r="E93" s="62">
        <v>850.0</v>
      </c>
      <c r="F93" s="62">
        <v>9842.0</v>
      </c>
      <c r="G93" s="62">
        <v>7333.0</v>
      </c>
      <c r="H93" s="63">
        <f t="shared" si="3"/>
        <v>18025</v>
      </c>
      <c r="I93" s="63">
        <f t="shared" si="4"/>
        <v>0.04715672677</v>
      </c>
      <c r="J93" s="63">
        <f t="shared" si="5"/>
        <v>0.5460194175</v>
      </c>
      <c r="K93" s="63">
        <f t="shared" si="6"/>
        <v>0.4068238558</v>
      </c>
      <c r="L93" s="230">
        <f t="shared" si="7"/>
        <v>-0.8410026188</v>
      </c>
      <c r="M93" s="63"/>
      <c r="N93" s="63"/>
      <c r="O93" s="63"/>
      <c r="P93" s="4"/>
      <c r="Q93" s="4"/>
      <c r="R93" s="4"/>
      <c r="S93" s="88">
        <v>21274.71134</v>
      </c>
      <c r="T93" s="63"/>
      <c r="U93" s="63"/>
      <c r="V93" s="63"/>
      <c r="W93" s="63"/>
      <c r="X93" s="63"/>
      <c r="Y93" s="63"/>
      <c r="Z93" s="63"/>
      <c r="AD93" s="63"/>
    </row>
    <row r="94">
      <c r="A94" s="86">
        <v>9.0</v>
      </c>
      <c r="B94" s="86">
        <v>5.0</v>
      </c>
      <c r="C94" s="86">
        <v>19.0</v>
      </c>
      <c r="D94" s="86" t="s">
        <v>68</v>
      </c>
      <c r="E94" s="62">
        <v>1150.0</v>
      </c>
      <c r="F94" s="62">
        <v>5041.0</v>
      </c>
      <c r="G94" s="62">
        <v>11901.0</v>
      </c>
      <c r="H94" s="63">
        <f t="shared" si="3"/>
        <v>18092</v>
      </c>
      <c r="I94" s="63">
        <f t="shared" si="4"/>
        <v>0.06356400619</v>
      </c>
      <c r="J94" s="63">
        <f t="shared" si="5"/>
        <v>0.2786314393</v>
      </c>
      <c r="K94" s="63">
        <f t="shared" si="6"/>
        <v>0.6578045545</v>
      </c>
      <c r="L94" s="230">
        <f t="shared" si="7"/>
        <v>-0.6284929737</v>
      </c>
      <c r="M94" s="63"/>
      <c r="N94" s="63"/>
      <c r="O94" s="63"/>
      <c r="P94" s="4"/>
      <c r="Q94" s="4"/>
      <c r="R94" s="4"/>
      <c r="S94" s="88">
        <v>18509.55814</v>
      </c>
      <c r="T94" s="63"/>
      <c r="U94" s="63"/>
      <c r="V94" s="63"/>
      <c r="W94" s="63"/>
      <c r="X94" s="63"/>
      <c r="Y94" s="63"/>
      <c r="Z94" s="63"/>
      <c r="AD94" s="63"/>
    </row>
    <row r="95">
      <c r="A95" s="86">
        <v>15.0</v>
      </c>
      <c r="B95" s="86">
        <v>5.0</v>
      </c>
      <c r="C95" s="86">
        <v>19.0</v>
      </c>
      <c r="D95" s="86" t="s">
        <v>68</v>
      </c>
      <c r="E95" s="62">
        <v>8109.0</v>
      </c>
      <c r="F95" s="62">
        <v>1087.0</v>
      </c>
      <c r="G95" s="62">
        <v>9010.0</v>
      </c>
      <c r="H95" s="63">
        <f t="shared" si="3"/>
        <v>18206</v>
      </c>
      <c r="I95" s="63">
        <f t="shared" si="4"/>
        <v>0.4454026145</v>
      </c>
      <c r="J95" s="63">
        <f t="shared" si="5"/>
        <v>0.05970559156</v>
      </c>
      <c r="K95" s="63">
        <f t="shared" si="6"/>
        <v>0.4948917939</v>
      </c>
      <c r="L95" s="230">
        <f t="shared" si="7"/>
        <v>0.7635928665</v>
      </c>
      <c r="M95" s="63"/>
      <c r="N95" s="63"/>
      <c r="O95" s="63"/>
      <c r="P95" s="4"/>
      <c r="Q95" s="4"/>
      <c r="R95" s="4"/>
      <c r="S95" s="88">
        <v>16858.00891</v>
      </c>
      <c r="T95" s="63"/>
      <c r="U95" s="63"/>
      <c r="V95" s="63"/>
      <c r="W95" s="63"/>
      <c r="X95" s="63"/>
      <c r="Y95" s="63"/>
      <c r="Z95" s="63"/>
      <c r="AD95" s="63"/>
    </row>
    <row r="96">
      <c r="A96" s="86">
        <v>16.0</v>
      </c>
      <c r="B96" s="86">
        <v>5.0</v>
      </c>
      <c r="C96" s="86">
        <v>19.0</v>
      </c>
      <c r="D96" s="86" t="s">
        <v>68</v>
      </c>
      <c r="E96" s="62">
        <v>7282.0</v>
      </c>
      <c r="F96" s="62">
        <v>4573.0</v>
      </c>
      <c r="G96" s="62">
        <v>6017.0</v>
      </c>
      <c r="H96" s="63">
        <f t="shared" si="3"/>
        <v>17872</v>
      </c>
      <c r="I96" s="63">
        <f t="shared" si="4"/>
        <v>0.4074529991</v>
      </c>
      <c r="J96" s="63">
        <f t="shared" si="5"/>
        <v>0.2558751119</v>
      </c>
      <c r="K96" s="63">
        <f t="shared" si="6"/>
        <v>0.336671889</v>
      </c>
      <c r="L96" s="230">
        <f t="shared" si="7"/>
        <v>0.2285111767</v>
      </c>
      <c r="M96" s="63"/>
      <c r="N96" s="63"/>
      <c r="O96" s="63"/>
      <c r="P96" s="4"/>
      <c r="Q96" s="4"/>
      <c r="R96" s="4"/>
      <c r="S96" s="89">
        <v>33264.5989</v>
      </c>
      <c r="T96" s="63"/>
      <c r="U96" s="63"/>
      <c r="V96" s="63"/>
      <c r="W96" s="63"/>
      <c r="X96" s="63"/>
      <c r="Y96" s="63"/>
      <c r="Z96" s="63"/>
      <c r="AD96" s="63"/>
    </row>
    <row r="97">
      <c r="A97" s="86">
        <v>17.0</v>
      </c>
      <c r="B97" s="86">
        <v>5.0</v>
      </c>
      <c r="C97" s="86">
        <v>19.0</v>
      </c>
      <c r="D97" s="86" t="s">
        <v>68</v>
      </c>
      <c r="E97" s="62">
        <v>5599.0</v>
      </c>
      <c r="F97" s="62">
        <v>4726.0</v>
      </c>
      <c r="G97" s="62">
        <v>6749.0</v>
      </c>
      <c r="H97" s="63">
        <f t="shared" si="3"/>
        <v>17074</v>
      </c>
      <c r="I97" s="63">
        <f t="shared" si="4"/>
        <v>0.3279255008</v>
      </c>
      <c r="J97" s="63">
        <f t="shared" si="5"/>
        <v>0.2767951271</v>
      </c>
      <c r="K97" s="63">
        <f t="shared" si="6"/>
        <v>0.3952793721</v>
      </c>
      <c r="L97" s="230">
        <f t="shared" si="7"/>
        <v>0.08455205811</v>
      </c>
      <c r="M97" s="63"/>
      <c r="N97" s="63"/>
      <c r="O97" s="63"/>
      <c r="P97" s="4"/>
      <c r="Q97" s="4"/>
      <c r="R97" s="4"/>
      <c r="S97" s="89">
        <v>48676.1838</v>
      </c>
      <c r="T97" s="63"/>
      <c r="U97" s="63"/>
      <c r="V97" s="63"/>
      <c r="W97" s="63"/>
      <c r="X97" s="63"/>
      <c r="Y97" s="63"/>
      <c r="Z97" s="63"/>
      <c r="AD97" s="63"/>
    </row>
    <row r="98">
      <c r="A98" s="86">
        <v>20.0</v>
      </c>
      <c r="B98" s="86">
        <v>5.0</v>
      </c>
      <c r="C98" s="86">
        <v>19.0</v>
      </c>
      <c r="D98" s="86" t="s">
        <v>68</v>
      </c>
      <c r="E98" s="62">
        <v>14086.0</v>
      </c>
      <c r="F98" s="62">
        <v>1861.0</v>
      </c>
      <c r="G98" s="62">
        <v>1746.0</v>
      </c>
      <c r="H98" s="63">
        <f t="shared" si="3"/>
        <v>17693</v>
      </c>
      <c r="I98" s="63">
        <f t="shared" si="4"/>
        <v>0.7961340643</v>
      </c>
      <c r="J98" s="63">
        <f t="shared" si="5"/>
        <v>0.1051828407</v>
      </c>
      <c r="K98" s="63">
        <f t="shared" si="6"/>
        <v>0.09868309501</v>
      </c>
      <c r="L98" s="230">
        <f t="shared" si="7"/>
        <v>0.7666018687</v>
      </c>
      <c r="M98" s="63"/>
      <c r="N98" s="63"/>
      <c r="O98" s="63"/>
      <c r="P98" s="4"/>
      <c r="Q98" s="4"/>
      <c r="R98" s="4"/>
      <c r="S98" s="88">
        <v>28918.82596</v>
      </c>
      <c r="T98" s="63"/>
      <c r="U98" s="63"/>
      <c r="V98" s="63"/>
      <c r="W98" s="63"/>
      <c r="X98" s="63"/>
      <c r="Y98" s="63"/>
      <c r="Z98" s="63"/>
      <c r="AD98" s="63"/>
    </row>
    <row r="99">
      <c r="A99" s="86">
        <v>22.0</v>
      </c>
      <c r="B99" s="86">
        <v>5.0</v>
      </c>
      <c r="C99" s="86">
        <v>19.0</v>
      </c>
      <c r="D99" s="86" t="s">
        <v>68</v>
      </c>
      <c r="E99" s="62">
        <v>2689.0</v>
      </c>
      <c r="F99" s="62">
        <v>3299.0</v>
      </c>
      <c r="G99" s="62">
        <v>10358.0</v>
      </c>
      <c r="H99" s="63">
        <f t="shared" si="3"/>
        <v>16346</v>
      </c>
      <c r="I99" s="63">
        <f t="shared" si="4"/>
        <v>0.1645050777</v>
      </c>
      <c r="J99" s="63">
        <f t="shared" si="5"/>
        <v>0.201823076</v>
      </c>
      <c r="K99" s="63">
        <f t="shared" si="6"/>
        <v>0.6336718463</v>
      </c>
      <c r="L99" s="230">
        <f t="shared" si="7"/>
        <v>-0.1018704075</v>
      </c>
      <c r="M99" s="63"/>
      <c r="N99" s="63"/>
      <c r="O99" s="63"/>
      <c r="P99" s="4"/>
      <c r="Q99" s="4"/>
      <c r="R99" s="4"/>
      <c r="S99" s="88">
        <v>19707.51197</v>
      </c>
      <c r="T99" s="63"/>
      <c r="U99" s="63"/>
      <c r="V99" s="63"/>
      <c r="W99" s="63"/>
      <c r="X99" s="63"/>
      <c r="Y99" s="63"/>
      <c r="Z99" s="63"/>
      <c r="AD99" s="63"/>
    </row>
    <row r="100">
      <c r="A100" s="86">
        <v>24.0</v>
      </c>
      <c r="B100" s="86">
        <v>5.0</v>
      </c>
      <c r="C100" s="86">
        <v>25.0</v>
      </c>
      <c r="D100" s="86" t="s">
        <v>68</v>
      </c>
      <c r="E100" s="62">
        <v>13189.0</v>
      </c>
      <c r="F100" s="62">
        <v>3245.0</v>
      </c>
      <c r="G100" s="62">
        <v>938.0</v>
      </c>
      <c r="H100" s="63">
        <f t="shared" si="3"/>
        <v>17372</v>
      </c>
      <c r="I100" s="63">
        <f t="shared" si="4"/>
        <v>0.7592102233</v>
      </c>
      <c r="J100" s="63">
        <f t="shared" si="5"/>
        <v>0.1867948423</v>
      </c>
      <c r="K100" s="63">
        <f t="shared" si="6"/>
        <v>0.05399493438</v>
      </c>
      <c r="L100" s="230">
        <f t="shared" si="7"/>
        <v>0.6050870147</v>
      </c>
      <c r="M100" s="63"/>
      <c r="N100" s="63"/>
      <c r="O100" s="63"/>
      <c r="P100" s="4"/>
      <c r="Q100" s="4"/>
      <c r="R100" s="4"/>
      <c r="S100" s="88">
        <v>40595.33418</v>
      </c>
      <c r="T100" s="63"/>
      <c r="U100" s="63"/>
      <c r="V100" s="63"/>
      <c r="W100" s="63"/>
      <c r="X100" s="63"/>
      <c r="Y100" s="63"/>
      <c r="Z100" s="63"/>
      <c r="AD100" s="63"/>
    </row>
    <row r="101">
      <c r="A101" s="86">
        <v>25.0</v>
      </c>
      <c r="B101" s="86">
        <v>5.0</v>
      </c>
      <c r="C101" s="86">
        <v>25.0</v>
      </c>
      <c r="D101" s="86" t="s">
        <v>68</v>
      </c>
      <c r="E101" s="62">
        <v>5954.0</v>
      </c>
      <c r="F101" s="62">
        <v>4236.0</v>
      </c>
      <c r="G101" s="62">
        <v>7914.0</v>
      </c>
      <c r="H101" s="63">
        <f t="shared" si="3"/>
        <v>18104</v>
      </c>
      <c r="I101" s="63">
        <f t="shared" si="4"/>
        <v>0.3288775961</v>
      </c>
      <c r="J101" s="63">
        <f t="shared" si="5"/>
        <v>0.2339814406</v>
      </c>
      <c r="K101" s="63">
        <f t="shared" si="6"/>
        <v>0.4371409633</v>
      </c>
      <c r="L101" s="230">
        <f t="shared" si="7"/>
        <v>0.1685966634</v>
      </c>
      <c r="M101" s="63"/>
      <c r="N101" s="63"/>
      <c r="O101" s="63"/>
      <c r="P101" s="4"/>
      <c r="Q101" s="4"/>
      <c r="R101" s="4"/>
      <c r="S101" s="88">
        <v>30713.4477</v>
      </c>
      <c r="T101" s="63"/>
      <c r="U101" s="63"/>
      <c r="V101" s="63"/>
      <c r="W101" s="63"/>
      <c r="X101" s="63"/>
      <c r="Y101" s="63"/>
      <c r="Z101" s="63"/>
      <c r="AD101" s="63"/>
    </row>
    <row r="102">
      <c r="A102" s="86">
        <v>26.0</v>
      </c>
      <c r="B102" s="86">
        <v>5.0</v>
      </c>
      <c r="C102" s="86">
        <v>25.0</v>
      </c>
      <c r="D102" s="86" t="s">
        <v>68</v>
      </c>
      <c r="E102" s="62">
        <v>12816.0</v>
      </c>
      <c r="F102" s="62">
        <v>389.0</v>
      </c>
      <c r="G102" s="62">
        <v>4981.0</v>
      </c>
      <c r="H102" s="63">
        <f t="shared" si="3"/>
        <v>18186</v>
      </c>
      <c r="I102" s="63">
        <f t="shared" si="4"/>
        <v>0.7047179149</v>
      </c>
      <c r="J102" s="63">
        <f t="shared" si="5"/>
        <v>0.02139008028</v>
      </c>
      <c r="K102" s="63">
        <f t="shared" si="6"/>
        <v>0.2738920048</v>
      </c>
      <c r="L102" s="230">
        <f t="shared" si="7"/>
        <v>0.9410829231</v>
      </c>
      <c r="M102" s="63"/>
      <c r="N102" s="63"/>
      <c r="O102" s="63"/>
      <c r="P102" s="4"/>
      <c r="Q102" s="4"/>
      <c r="R102" s="4"/>
      <c r="S102" s="88">
        <v>31952.33123</v>
      </c>
      <c r="T102" s="63"/>
      <c r="U102" s="63"/>
      <c r="V102" s="63"/>
      <c r="W102" s="63"/>
      <c r="X102" s="63"/>
      <c r="Y102" s="63"/>
      <c r="Z102" s="63"/>
      <c r="AD102" s="63"/>
    </row>
    <row r="103">
      <c r="A103" s="86">
        <v>29.0</v>
      </c>
      <c r="B103" s="86">
        <v>5.0</v>
      </c>
      <c r="C103" s="86">
        <v>25.0</v>
      </c>
      <c r="D103" s="86" t="s">
        <v>68</v>
      </c>
      <c r="E103" s="62">
        <v>14280.0</v>
      </c>
      <c r="F103" s="62">
        <v>555.0</v>
      </c>
      <c r="G103" s="62">
        <v>2886.0</v>
      </c>
      <c r="H103" s="63">
        <f t="shared" si="3"/>
        <v>17721</v>
      </c>
      <c r="I103" s="63">
        <f t="shared" si="4"/>
        <v>0.8058235991</v>
      </c>
      <c r="J103" s="63">
        <f t="shared" si="5"/>
        <v>0.03131877434</v>
      </c>
      <c r="K103" s="63">
        <f t="shared" si="6"/>
        <v>0.1628576265</v>
      </c>
      <c r="L103" s="230">
        <f t="shared" si="7"/>
        <v>0.9251769464</v>
      </c>
      <c r="M103" s="63"/>
      <c r="N103" s="63"/>
      <c r="O103" s="63"/>
      <c r="P103" s="4"/>
      <c r="Q103" s="4"/>
      <c r="R103" s="4"/>
      <c r="S103" s="88">
        <v>27070.59976</v>
      </c>
      <c r="T103" s="63"/>
      <c r="U103" s="63"/>
      <c r="V103" s="63"/>
      <c r="W103" s="63"/>
      <c r="X103" s="63"/>
      <c r="Y103" s="63"/>
      <c r="Z103" s="63"/>
      <c r="AD103" s="63"/>
    </row>
    <row r="104">
      <c r="A104" s="86">
        <v>30.0</v>
      </c>
      <c r="B104" s="86">
        <v>5.0</v>
      </c>
      <c r="C104" s="86">
        <v>25.0</v>
      </c>
      <c r="D104" s="86" t="s">
        <v>68</v>
      </c>
      <c r="E104" s="62">
        <v>17238.0</v>
      </c>
      <c r="F104" s="62">
        <v>269.0</v>
      </c>
      <c r="G104" s="62">
        <v>496.0</v>
      </c>
      <c r="H104" s="63">
        <f t="shared" si="3"/>
        <v>18003</v>
      </c>
      <c r="I104" s="63">
        <f t="shared" si="4"/>
        <v>0.9575070822</v>
      </c>
      <c r="J104" s="63">
        <f t="shared" si="5"/>
        <v>0.01494195412</v>
      </c>
      <c r="K104" s="63">
        <f t="shared" si="6"/>
        <v>0.02755096373</v>
      </c>
      <c r="L104" s="230">
        <f t="shared" si="7"/>
        <v>0.9692694351</v>
      </c>
      <c r="M104" s="63"/>
      <c r="N104" s="63"/>
      <c r="O104" s="63"/>
      <c r="P104" s="4"/>
      <c r="Q104" s="4"/>
      <c r="R104" s="4"/>
      <c r="S104" s="88">
        <v>74148.20976</v>
      </c>
      <c r="T104" s="63"/>
      <c r="U104" s="63"/>
      <c r="V104" s="63"/>
      <c r="W104" s="63"/>
      <c r="X104" s="63"/>
      <c r="Y104" s="63"/>
      <c r="Z104" s="63"/>
      <c r="AD104" s="63"/>
    </row>
    <row r="105">
      <c r="A105" s="86">
        <v>31.0</v>
      </c>
      <c r="B105" s="86">
        <v>5.0</v>
      </c>
      <c r="C105" s="86">
        <v>28.0</v>
      </c>
      <c r="D105" s="86" t="s">
        <v>68</v>
      </c>
      <c r="E105" s="62">
        <v>6048.0</v>
      </c>
      <c r="F105" s="62">
        <v>1733.0</v>
      </c>
      <c r="G105" s="62">
        <v>9010.0</v>
      </c>
      <c r="H105" s="63">
        <f t="shared" si="3"/>
        <v>16791</v>
      </c>
      <c r="I105" s="63">
        <f t="shared" si="4"/>
        <v>0.3601929605</v>
      </c>
      <c r="J105" s="63">
        <f t="shared" si="5"/>
        <v>0.103210053</v>
      </c>
      <c r="K105" s="63">
        <f t="shared" si="6"/>
        <v>0.5365969865</v>
      </c>
      <c r="L105" s="230">
        <f t="shared" si="7"/>
        <v>0.5545559697</v>
      </c>
      <c r="M105" s="63"/>
      <c r="N105" s="63"/>
      <c r="O105" s="63"/>
      <c r="P105" s="4"/>
      <c r="Q105" s="4"/>
      <c r="R105" s="4"/>
      <c r="S105" s="88">
        <v>21264.88145</v>
      </c>
      <c r="T105" s="63"/>
      <c r="U105" s="63"/>
      <c r="V105" s="63"/>
      <c r="W105" s="63"/>
      <c r="X105" s="63"/>
      <c r="Y105" s="63"/>
      <c r="Z105" s="63"/>
      <c r="AD105" s="63"/>
    </row>
    <row r="106">
      <c r="A106" s="90">
        <v>32.0</v>
      </c>
      <c r="B106" s="90">
        <v>5.0</v>
      </c>
      <c r="C106" s="90">
        <v>28.0</v>
      </c>
      <c r="D106" s="90" t="s">
        <v>68</v>
      </c>
      <c r="E106" s="91">
        <v>3604.0</v>
      </c>
      <c r="F106" s="91">
        <v>6146.0</v>
      </c>
      <c r="G106" s="91">
        <v>8396.0</v>
      </c>
      <c r="H106" s="92">
        <f t="shared" si="3"/>
        <v>18146</v>
      </c>
      <c r="I106" s="92">
        <f t="shared" si="4"/>
        <v>0.1986112642</v>
      </c>
      <c r="J106" s="92">
        <f t="shared" si="5"/>
        <v>0.3386972336</v>
      </c>
      <c r="K106" s="92">
        <f t="shared" si="6"/>
        <v>0.4626915023</v>
      </c>
      <c r="L106" s="234">
        <f t="shared" si="7"/>
        <v>-0.2607179487</v>
      </c>
      <c r="M106" s="92"/>
      <c r="N106" s="92"/>
      <c r="O106" s="92"/>
      <c r="P106" s="93"/>
      <c r="Q106" s="93"/>
      <c r="R106" s="93"/>
      <c r="S106" s="94">
        <v>11993.12177</v>
      </c>
      <c r="T106" s="92"/>
      <c r="U106" s="92"/>
      <c r="V106" s="92"/>
      <c r="W106" s="92"/>
      <c r="X106" s="92"/>
      <c r="Y106" s="92"/>
      <c r="Z106" s="92"/>
      <c r="AA106" s="95"/>
      <c r="AB106" s="95"/>
      <c r="AC106" s="95"/>
      <c r="AD106" s="92"/>
      <c r="AE106" s="95"/>
      <c r="AF106" s="95"/>
      <c r="AG106" s="95"/>
      <c r="AH106" s="95"/>
      <c r="AI106" s="95"/>
      <c r="AJ106" s="95"/>
      <c r="AK106" s="95"/>
      <c r="AL106" s="95"/>
      <c r="AM106" s="95"/>
      <c r="AN106" s="95"/>
      <c r="AO106" s="95"/>
      <c r="AP106" s="95"/>
      <c r="AQ106" s="95"/>
      <c r="AR106" s="95"/>
      <c r="AS106" s="95"/>
      <c r="AT106" s="95"/>
      <c r="AU106" s="95"/>
      <c r="AV106" s="95"/>
      <c r="AW106" s="95"/>
      <c r="AX106" s="95"/>
      <c r="AY106" s="95"/>
      <c r="AZ106" s="95"/>
      <c r="BA106" s="95"/>
      <c r="BB106" s="95"/>
    </row>
    <row r="107">
      <c r="A107" s="96">
        <v>3.0</v>
      </c>
      <c r="B107" s="96" t="s">
        <v>70</v>
      </c>
      <c r="C107" s="97">
        <v>24.0</v>
      </c>
      <c r="D107" s="96" t="s">
        <v>70</v>
      </c>
      <c r="E107" s="62">
        <v>3131.0</v>
      </c>
      <c r="F107" s="62">
        <v>4544.0</v>
      </c>
      <c r="G107" s="62">
        <v>9651.0</v>
      </c>
      <c r="H107" s="63">
        <f t="shared" si="3"/>
        <v>17326</v>
      </c>
      <c r="I107" s="63">
        <f t="shared" si="4"/>
        <v>0.1807110701</v>
      </c>
      <c r="J107" s="63">
        <f t="shared" si="5"/>
        <v>0.2622648043</v>
      </c>
      <c r="K107" s="63">
        <f t="shared" si="6"/>
        <v>0.5570241256</v>
      </c>
      <c r="L107" s="230">
        <f t="shared" si="7"/>
        <v>-0.1841042345</v>
      </c>
      <c r="M107" s="63"/>
      <c r="N107" s="63"/>
      <c r="O107" s="63"/>
      <c r="P107" s="4"/>
      <c r="Q107" s="4"/>
      <c r="R107" s="4"/>
      <c r="S107" s="88">
        <v>24028.3312</v>
      </c>
      <c r="T107" s="63"/>
      <c r="U107" s="63"/>
      <c r="V107" s="63"/>
      <c r="W107" s="63"/>
      <c r="X107" s="63"/>
      <c r="Y107" s="63"/>
      <c r="Z107" s="63"/>
      <c r="AD107" s="63"/>
    </row>
    <row r="108">
      <c r="A108" s="96">
        <v>7.0</v>
      </c>
      <c r="B108" s="96" t="s">
        <v>70</v>
      </c>
      <c r="C108" s="97">
        <v>24.0</v>
      </c>
      <c r="D108" s="96" t="s">
        <v>70</v>
      </c>
      <c r="E108" s="62">
        <v>3271.0</v>
      </c>
      <c r="F108" s="62">
        <v>5392.0</v>
      </c>
      <c r="G108" s="62">
        <v>8432.0</v>
      </c>
      <c r="H108" s="63">
        <f t="shared" si="3"/>
        <v>17095</v>
      </c>
      <c r="I108" s="63">
        <f t="shared" si="4"/>
        <v>0.1913424978</v>
      </c>
      <c r="J108" s="63">
        <f t="shared" si="5"/>
        <v>0.3154138637</v>
      </c>
      <c r="K108" s="63">
        <f t="shared" si="6"/>
        <v>0.4932436385</v>
      </c>
      <c r="L108" s="230">
        <f t="shared" si="7"/>
        <v>-0.244834353</v>
      </c>
      <c r="M108" s="63"/>
      <c r="N108" s="63"/>
      <c r="O108" s="63"/>
      <c r="P108" s="4"/>
      <c r="Q108" s="4"/>
      <c r="R108" s="4"/>
      <c r="S108" s="88">
        <v>23324.21847</v>
      </c>
      <c r="T108" s="63"/>
      <c r="U108" s="63"/>
      <c r="V108" s="63"/>
      <c r="W108" s="63"/>
      <c r="X108" s="63"/>
      <c r="Y108" s="63"/>
      <c r="Z108" s="63"/>
      <c r="AD108" s="63"/>
    </row>
    <row r="109">
      <c r="A109" s="96">
        <v>8.0</v>
      </c>
      <c r="B109" s="96" t="s">
        <v>70</v>
      </c>
      <c r="C109" s="97">
        <v>24.0</v>
      </c>
      <c r="D109" s="96" t="s">
        <v>70</v>
      </c>
      <c r="E109" s="62">
        <v>10494.0</v>
      </c>
      <c r="F109" s="62">
        <v>2021.0</v>
      </c>
      <c r="G109" s="62">
        <v>4706.0</v>
      </c>
      <c r="H109" s="63">
        <f t="shared" si="3"/>
        <v>17221</v>
      </c>
      <c r="I109" s="63">
        <f t="shared" si="4"/>
        <v>0.609372278</v>
      </c>
      <c r="J109" s="63">
        <f t="shared" si="5"/>
        <v>0.1173567156</v>
      </c>
      <c r="K109" s="63">
        <f t="shared" si="6"/>
        <v>0.2732710063</v>
      </c>
      <c r="L109" s="230">
        <f t="shared" si="7"/>
        <v>0.6770275669</v>
      </c>
      <c r="M109" s="63"/>
      <c r="N109" s="63"/>
      <c r="O109" s="63"/>
      <c r="P109" s="4"/>
      <c r="Q109" s="4"/>
      <c r="R109" s="4"/>
      <c r="S109" s="88">
        <v>30372.10968</v>
      </c>
      <c r="T109" s="63"/>
      <c r="U109" s="63"/>
      <c r="V109" s="63"/>
      <c r="W109" s="63"/>
      <c r="X109" s="63"/>
      <c r="Y109" s="63"/>
      <c r="Z109" s="63"/>
      <c r="AD109" s="63"/>
    </row>
    <row r="110">
      <c r="A110" s="96">
        <v>10.0</v>
      </c>
      <c r="B110" s="96" t="s">
        <v>70</v>
      </c>
      <c r="C110" s="97">
        <v>24.0</v>
      </c>
      <c r="D110" s="96" t="s">
        <v>70</v>
      </c>
      <c r="E110" s="62">
        <v>2675.0</v>
      </c>
      <c r="F110" s="62">
        <v>5575.0</v>
      </c>
      <c r="G110" s="62">
        <v>9112.0</v>
      </c>
      <c r="H110" s="63">
        <f t="shared" si="3"/>
        <v>17362</v>
      </c>
      <c r="I110" s="63">
        <f t="shared" si="4"/>
        <v>0.1540721115</v>
      </c>
      <c r="J110" s="63">
        <f t="shared" si="5"/>
        <v>0.3211035595</v>
      </c>
      <c r="K110" s="63">
        <f t="shared" si="6"/>
        <v>0.524824329</v>
      </c>
      <c r="L110" s="230">
        <f t="shared" si="7"/>
        <v>-0.3515151515</v>
      </c>
      <c r="M110" s="63"/>
      <c r="N110" s="63"/>
      <c r="O110" s="63"/>
      <c r="P110" s="4"/>
      <c r="Q110" s="4"/>
      <c r="R110" s="4"/>
      <c r="S110" s="88">
        <v>23340.07105</v>
      </c>
      <c r="T110" s="63"/>
      <c r="U110" s="63"/>
      <c r="V110" s="63"/>
      <c r="W110" s="63"/>
      <c r="X110" s="63"/>
      <c r="Y110" s="63"/>
      <c r="Z110" s="63"/>
      <c r="AD110" s="63"/>
    </row>
    <row r="111">
      <c r="A111" s="96">
        <v>11.0</v>
      </c>
      <c r="B111" s="96" t="s">
        <v>70</v>
      </c>
      <c r="C111" s="97">
        <v>25.0</v>
      </c>
      <c r="D111" s="96" t="s">
        <v>70</v>
      </c>
      <c r="E111" s="62">
        <v>6153.0</v>
      </c>
      <c r="F111" s="62">
        <v>3592.0</v>
      </c>
      <c r="G111" s="62">
        <v>8281.0</v>
      </c>
      <c r="H111" s="63">
        <f t="shared" si="3"/>
        <v>18026</v>
      </c>
      <c r="I111" s="63">
        <f t="shared" si="4"/>
        <v>0.3413402863</v>
      </c>
      <c r="J111" s="63">
        <f t="shared" si="5"/>
        <v>0.1992677244</v>
      </c>
      <c r="K111" s="63">
        <f t="shared" si="6"/>
        <v>0.4593919893</v>
      </c>
      <c r="L111" s="230">
        <f t="shared" si="7"/>
        <v>0.2628014366</v>
      </c>
      <c r="M111" s="63"/>
      <c r="N111" s="63"/>
      <c r="O111" s="63"/>
      <c r="P111" s="4"/>
      <c r="Q111" s="4"/>
      <c r="R111" s="4"/>
      <c r="S111" s="88">
        <v>27814.30811</v>
      </c>
      <c r="T111" s="63"/>
      <c r="U111" s="63"/>
      <c r="V111" s="63"/>
      <c r="W111" s="63"/>
      <c r="X111" s="63"/>
      <c r="Y111" s="63"/>
      <c r="Z111" s="63"/>
      <c r="AD111" s="63"/>
    </row>
    <row r="112">
      <c r="A112" s="96">
        <v>12.0</v>
      </c>
      <c r="B112" s="96" t="s">
        <v>70</v>
      </c>
      <c r="C112" s="97">
        <v>25.0</v>
      </c>
      <c r="D112" s="96" t="s">
        <v>70</v>
      </c>
      <c r="E112" s="62">
        <v>2591.0</v>
      </c>
      <c r="F112" s="62">
        <v>9063.0</v>
      </c>
      <c r="G112" s="62">
        <v>5585.0</v>
      </c>
      <c r="H112" s="63">
        <f t="shared" si="3"/>
        <v>17239</v>
      </c>
      <c r="I112" s="63">
        <f t="shared" si="4"/>
        <v>0.1502987412</v>
      </c>
      <c r="J112" s="63">
        <f t="shared" si="5"/>
        <v>0.5257265503</v>
      </c>
      <c r="K112" s="63">
        <f t="shared" si="6"/>
        <v>0.3239747085</v>
      </c>
      <c r="L112" s="230">
        <f t="shared" si="7"/>
        <v>-0.555345804</v>
      </c>
      <c r="M112" s="63"/>
      <c r="N112" s="63"/>
      <c r="O112" s="63"/>
      <c r="P112" s="4"/>
      <c r="Q112" s="4"/>
      <c r="R112" s="4"/>
      <c r="S112" s="88">
        <v>26833.13569</v>
      </c>
      <c r="T112" s="63"/>
      <c r="U112" s="63"/>
      <c r="V112" s="63"/>
      <c r="W112" s="63"/>
      <c r="X112" s="63"/>
      <c r="Y112" s="63"/>
      <c r="Z112" s="63"/>
      <c r="AD112" s="63"/>
    </row>
    <row r="113">
      <c r="A113" s="96">
        <v>13.0</v>
      </c>
      <c r="B113" s="96" t="s">
        <v>70</v>
      </c>
      <c r="C113" s="97">
        <v>25.0</v>
      </c>
      <c r="D113" s="96" t="s">
        <v>70</v>
      </c>
      <c r="E113" s="62">
        <v>583.0</v>
      </c>
      <c r="F113" s="62">
        <v>5246.0</v>
      </c>
      <c r="G113" s="62">
        <v>8605.0</v>
      </c>
      <c r="H113" s="63">
        <f t="shared" si="3"/>
        <v>14434</v>
      </c>
      <c r="I113" s="63">
        <f t="shared" si="4"/>
        <v>0.04039074408</v>
      </c>
      <c r="J113" s="63">
        <f t="shared" si="5"/>
        <v>0.3634474158</v>
      </c>
      <c r="K113" s="63">
        <f t="shared" si="6"/>
        <v>0.5961618401</v>
      </c>
      <c r="L113" s="230">
        <f t="shared" si="7"/>
        <v>-0.7999656888</v>
      </c>
      <c r="M113" s="63"/>
      <c r="N113" s="63"/>
      <c r="O113" s="63"/>
      <c r="P113" s="4"/>
      <c r="Q113" s="4"/>
      <c r="R113" s="4"/>
      <c r="S113" s="88">
        <v>35002.18823</v>
      </c>
      <c r="T113" s="63"/>
      <c r="U113" s="63"/>
      <c r="V113" s="63"/>
      <c r="W113" s="63"/>
      <c r="X113" s="63"/>
      <c r="Y113" s="63"/>
      <c r="Z113" s="63"/>
      <c r="AD113" s="63"/>
    </row>
    <row r="114">
      <c r="A114" s="96">
        <v>15.0</v>
      </c>
      <c r="B114" s="96" t="s">
        <v>70</v>
      </c>
      <c r="C114" s="97">
        <v>25.0</v>
      </c>
      <c r="D114" s="96" t="s">
        <v>70</v>
      </c>
      <c r="E114" s="62">
        <v>3166.0</v>
      </c>
      <c r="F114" s="62">
        <v>4895.0</v>
      </c>
      <c r="G114" s="62">
        <v>9952.0</v>
      </c>
      <c r="H114" s="63">
        <f t="shared" si="3"/>
        <v>18013</v>
      </c>
      <c r="I114" s="63">
        <f t="shared" si="4"/>
        <v>0.1757619497</v>
      </c>
      <c r="J114" s="63">
        <f t="shared" si="5"/>
        <v>0.2717481819</v>
      </c>
      <c r="K114" s="63">
        <f t="shared" si="6"/>
        <v>0.5524898684</v>
      </c>
      <c r="L114" s="230">
        <f t="shared" si="7"/>
        <v>-0.2144895174</v>
      </c>
      <c r="M114" s="63"/>
      <c r="N114" s="63"/>
      <c r="O114" s="63"/>
      <c r="P114" s="4"/>
      <c r="Q114" s="4"/>
      <c r="R114" s="4"/>
      <c r="S114" s="88">
        <v>42075.46788</v>
      </c>
      <c r="T114" s="63"/>
      <c r="U114" s="63"/>
      <c r="V114" s="63"/>
      <c r="W114" s="63"/>
      <c r="X114" s="63"/>
      <c r="Y114" s="63"/>
      <c r="Z114" s="63"/>
      <c r="AD114" s="63"/>
    </row>
    <row r="115">
      <c r="A115" s="96">
        <v>16.0</v>
      </c>
      <c r="B115" s="96" t="s">
        <v>70</v>
      </c>
      <c r="C115" s="97">
        <v>25.0</v>
      </c>
      <c r="D115" s="96" t="s">
        <v>70</v>
      </c>
      <c r="E115" s="62">
        <v>10158.0</v>
      </c>
      <c r="F115" s="62">
        <v>1736.0</v>
      </c>
      <c r="G115" s="62">
        <v>6231.0</v>
      </c>
      <c r="H115" s="63">
        <f t="shared" si="3"/>
        <v>18125</v>
      </c>
      <c r="I115" s="63">
        <f t="shared" si="4"/>
        <v>0.5604413793</v>
      </c>
      <c r="J115" s="63">
        <f t="shared" si="5"/>
        <v>0.09577931034</v>
      </c>
      <c r="K115" s="63">
        <f t="shared" si="6"/>
        <v>0.3437793103</v>
      </c>
      <c r="L115" s="230">
        <f t="shared" si="7"/>
        <v>0.7080881117</v>
      </c>
      <c r="M115" s="63"/>
      <c r="N115" s="63"/>
      <c r="O115" s="63"/>
      <c r="P115" s="4"/>
      <c r="Q115" s="4"/>
      <c r="R115" s="4"/>
      <c r="S115" s="88">
        <v>33655.96842</v>
      </c>
      <c r="T115" s="63"/>
      <c r="U115" s="63"/>
      <c r="V115" s="63"/>
      <c r="W115" s="63"/>
      <c r="X115" s="63"/>
      <c r="Y115" s="63"/>
      <c r="Z115" s="63"/>
      <c r="AD115" s="63"/>
    </row>
    <row r="116">
      <c r="A116" s="96">
        <v>18.0</v>
      </c>
      <c r="B116" s="96" t="s">
        <v>70</v>
      </c>
      <c r="C116" s="97">
        <v>25.0</v>
      </c>
      <c r="D116" s="96" t="s">
        <v>70</v>
      </c>
      <c r="E116" s="62">
        <v>3361.0</v>
      </c>
      <c r="F116" s="62">
        <v>5613.0</v>
      </c>
      <c r="G116" s="62">
        <v>5678.0</v>
      </c>
      <c r="H116" s="63">
        <f t="shared" si="3"/>
        <v>14652</v>
      </c>
      <c r="I116" s="63">
        <f t="shared" si="4"/>
        <v>0.2293884794</v>
      </c>
      <c r="J116" s="63">
        <f t="shared" si="5"/>
        <v>0.3830876331</v>
      </c>
      <c r="K116" s="63">
        <f t="shared" si="6"/>
        <v>0.3875238875</v>
      </c>
      <c r="L116" s="230">
        <f t="shared" si="7"/>
        <v>-0.2509471807</v>
      </c>
      <c r="M116" s="63"/>
      <c r="N116" s="63"/>
      <c r="O116" s="63"/>
      <c r="P116" s="4"/>
      <c r="Q116" s="4"/>
      <c r="R116" s="4"/>
      <c r="S116" s="88">
        <v>73540.53483</v>
      </c>
      <c r="T116" s="63"/>
      <c r="U116" s="63"/>
      <c r="V116" s="63"/>
      <c r="W116" s="63"/>
      <c r="X116" s="63"/>
      <c r="Y116" s="63"/>
      <c r="Z116" s="63"/>
      <c r="AD116" s="63"/>
    </row>
    <row r="117">
      <c r="A117" s="96">
        <v>20.0</v>
      </c>
      <c r="B117" s="96" t="s">
        <v>70</v>
      </c>
      <c r="C117" s="97">
        <v>28.0</v>
      </c>
      <c r="D117" s="96" t="s">
        <v>70</v>
      </c>
      <c r="E117" s="62">
        <v>12623.0</v>
      </c>
      <c r="F117" s="62">
        <v>1605.0</v>
      </c>
      <c r="G117" s="62">
        <v>3891.0</v>
      </c>
      <c r="H117" s="63">
        <f t="shared" si="3"/>
        <v>18119</v>
      </c>
      <c r="I117" s="63">
        <f t="shared" si="4"/>
        <v>0.6966720018</v>
      </c>
      <c r="J117" s="63">
        <f t="shared" si="5"/>
        <v>0.08858104752</v>
      </c>
      <c r="K117" s="63">
        <f t="shared" si="6"/>
        <v>0.2147469507</v>
      </c>
      <c r="L117" s="230">
        <f t="shared" si="7"/>
        <v>0.7743885297</v>
      </c>
      <c r="M117" s="63"/>
      <c r="N117" s="63"/>
      <c r="O117" s="63"/>
      <c r="P117" s="4"/>
      <c r="Q117" s="4"/>
      <c r="R117" s="4"/>
      <c r="S117" s="88">
        <v>19032.00155</v>
      </c>
      <c r="T117" s="63"/>
      <c r="U117" s="63"/>
      <c r="V117" s="63"/>
      <c r="W117" s="63"/>
      <c r="X117" s="63"/>
      <c r="Y117" s="63"/>
      <c r="Z117" s="63"/>
      <c r="AD117" s="63"/>
    </row>
    <row r="118">
      <c r="A118" s="96">
        <v>21.0</v>
      </c>
      <c r="B118" s="96" t="s">
        <v>70</v>
      </c>
      <c r="C118" s="97">
        <v>28.0</v>
      </c>
      <c r="D118" s="96" t="s">
        <v>70</v>
      </c>
      <c r="E118" s="62">
        <v>7329.0</v>
      </c>
      <c r="F118" s="62">
        <v>796.0</v>
      </c>
      <c r="G118" s="62">
        <v>8691.0</v>
      </c>
      <c r="H118" s="63">
        <f t="shared" si="3"/>
        <v>16816</v>
      </c>
      <c r="I118" s="63">
        <f t="shared" si="4"/>
        <v>0.4358349191</v>
      </c>
      <c r="J118" s="63">
        <f t="shared" si="5"/>
        <v>0.0473358706</v>
      </c>
      <c r="K118" s="63">
        <f t="shared" si="6"/>
        <v>0.5168292103</v>
      </c>
      <c r="L118" s="230">
        <f t="shared" si="7"/>
        <v>0.8040615385</v>
      </c>
      <c r="M118" s="63"/>
      <c r="N118" s="63"/>
      <c r="O118" s="63"/>
      <c r="P118" s="4"/>
      <c r="Q118" s="4"/>
      <c r="R118" s="4"/>
      <c r="S118" s="88">
        <v>25878.04991</v>
      </c>
      <c r="T118" s="63"/>
      <c r="U118" s="63"/>
      <c r="V118" s="63"/>
      <c r="W118" s="63"/>
      <c r="X118" s="63"/>
      <c r="Y118" s="63"/>
      <c r="Z118" s="63"/>
      <c r="AD118" s="63"/>
    </row>
    <row r="119">
      <c r="A119" s="96">
        <v>22.0</v>
      </c>
      <c r="B119" s="96" t="s">
        <v>70</v>
      </c>
      <c r="C119" s="97">
        <v>28.0</v>
      </c>
      <c r="D119" s="96" t="s">
        <v>70</v>
      </c>
      <c r="E119" s="62">
        <v>9605.0</v>
      </c>
      <c r="F119" s="62">
        <v>3175.0</v>
      </c>
      <c r="G119" s="62">
        <v>5173.0</v>
      </c>
      <c r="H119" s="63">
        <f t="shared" si="3"/>
        <v>17953</v>
      </c>
      <c r="I119" s="63">
        <f t="shared" si="4"/>
        <v>0.5350080766</v>
      </c>
      <c r="J119" s="63">
        <f t="shared" si="5"/>
        <v>0.1768506656</v>
      </c>
      <c r="K119" s="63">
        <f t="shared" si="6"/>
        <v>0.2881412577</v>
      </c>
      <c r="L119" s="230">
        <f t="shared" si="7"/>
        <v>0.5031298905</v>
      </c>
      <c r="M119" s="63"/>
      <c r="N119" s="63"/>
      <c r="O119" s="63"/>
      <c r="P119" s="4"/>
      <c r="Q119" s="4"/>
      <c r="R119" s="4"/>
      <c r="S119" s="88">
        <v>32505.9664</v>
      </c>
      <c r="T119" s="63"/>
      <c r="U119" s="63"/>
      <c r="V119" s="63"/>
      <c r="W119" s="63"/>
      <c r="X119" s="63"/>
      <c r="Y119" s="63"/>
      <c r="Z119" s="63"/>
      <c r="AD119" s="63"/>
    </row>
    <row r="120">
      <c r="A120" s="96">
        <v>23.0</v>
      </c>
      <c r="B120" s="96" t="s">
        <v>70</v>
      </c>
      <c r="C120" s="97">
        <v>28.0</v>
      </c>
      <c r="D120" s="96" t="s">
        <v>70</v>
      </c>
      <c r="E120" s="62">
        <v>4600.0</v>
      </c>
      <c r="F120" s="62">
        <v>3121.0</v>
      </c>
      <c r="G120" s="62">
        <v>9046.0</v>
      </c>
      <c r="H120" s="63">
        <f t="shared" si="3"/>
        <v>16767</v>
      </c>
      <c r="I120" s="63">
        <f t="shared" si="4"/>
        <v>0.2743484225</v>
      </c>
      <c r="J120" s="63">
        <f t="shared" si="5"/>
        <v>0.1861394406</v>
      </c>
      <c r="K120" s="63">
        <f t="shared" si="6"/>
        <v>0.5395121369</v>
      </c>
      <c r="L120" s="230">
        <f t="shared" si="7"/>
        <v>0.191555498</v>
      </c>
      <c r="M120" s="63"/>
      <c r="N120" s="63"/>
      <c r="O120" s="63"/>
      <c r="P120" s="4"/>
      <c r="Q120" s="4"/>
      <c r="R120" s="4"/>
      <c r="S120" s="88">
        <v>31647.57878</v>
      </c>
      <c r="T120" s="63"/>
      <c r="U120" s="63"/>
      <c r="V120" s="63"/>
      <c r="W120" s="63"/>
      <c r="X120" s="63"/>
      <c r="Y120" s="63"/>
      <c r="Z120" s="63"/>
      <c r="AD120" s="63"/>
    </row>
    <row r="121">
      <c r="A121" s="98">
        <v>25.0</v>
      </c>
      <c r="B121" s="98" t="s">
        <v>70</v>
      </c>
      <c r="C121" s="99">
        <v>28.0</v>
      </c>
      <c r="D121" s="98" t="s">
        <v>70</v>
      </c>
      <c r="E121" s="91">
        <v>4301.0</v>
      </c>
      <c r="F121" s="91">
        <v>7038.0</v>
      </c>
      <c r="G121" s="91">
        <v>6549.0</v>
      </c>
      <c r="H121" s="92">
        <f t="shared" si="3"/>
        <v>17888</v>
      </c>
      <c r="I121" s="92">
        <f t="shared" si="4"/>
        <v>0.2404405188</v>
      </c>
      <c r="J121" s="92">
        <f t="shared" si="5"/>
        <v>0.3934481216</v>
      </c>
      <c r="K121" s="92">
        <f t="shared" si="6"/>
        <v>0.3661113596</v>
      </c>
      <c r="L121" s="234">
        <f t="shared" si="7"/>
        <v>-0.2413793103</v>
      </c>
      <c r="M121" s="92"/>
      <c r="N121" s="92"/>
      <c r="O121" s="92"/>
      <c r="P121" s="93"/>
      <c r="Q121" s="93"/>
      <c r="R121" s="93"/>
      <c r="S121" s="94">
        <v>50161.38597</v>
      </c>
      <c r="T121" s="92"/>
      <c r="U121" s="92"/>
      <c r="V121" s="92"/>
      <c r="W121" s="92"/>
      <c r="X121" s="92"/>
      <c r="Y121" s="92"/>
      <c r="Z121" s="92"/>
      <c r="AA121" s="95"/>
      <c r="AB121" s="95"/>
      <c r="AC121" s="95"/>
      <c r="AD121" s="92"/>
      <c r="AE121" s="95"/>
      <c r="AF121" s="95"/>
      <c r="AG121" s="95"/>
      <c r="AH121" s="95"/>
      <c r="AI121" s="95"/>
      <c r="AJ121" s="95"/>
      <c r="AK121" s="95"/>
      <c r="AL121" s="95"/>
      <c r="AM121" s="95"/>
      <c r="AN121" s="95"/>
      <c r="AO121" s="95"/>
      <c r="AP121" s="95"/>
      <c r="AQ121" s="95"/>
      <c r="AR121" s="95"/>
      <c r="AS121" s="95"/>
      <c r="AT121" s="95"/>
      <c r="AU121" s="95"/>
      <c r="AV121" s="95"/>
      <c r="AW121" s="95"/>
      <c r="AX121" s="95"/>
      <c r="AY121" s="95"/>
      <c r="AZ121" s="95"/>
      <c r="BA121" s="95"/>
      <c r="BB121" s="95"/>
    </row>
    <row r="12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4"/>
      <c r="Q122" s="4"/>
      <c r="R122" s="4"/>
      <c r="S122" s="63"/>
      <c r="T122" s="63"/>
      <c r="U122" s="63"/>
      <c r="V122" s="63"/>
      <c r="W122" s="63"/>
      <c r="X122" s="63"/>
      <c r="Y122" s="63"/>
      <c r="Z122" s="63"/>
      <c r="AD122" s="63"/>
    </row>
    <row r="123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48" t="s">
        <v>118</v>
      </c>
      <c r="P123" s="235" t="s">
        <v>119</v>
      </c>
      <c r="Q123" s="235" t="s">
        <v>99</v>
      </c>
      <c r="R123" s="235" t="s">
        <v>113</v>
      </c>
      <c r="S123" s="54" t="s">
        <v>58</v>
      </c>
      <c r="T123" s="54" t="s">
        <v>120</v>
      </c>
      <c r="U123" s="54" t="s">
        <v>60</v>
      </c>
      <c r="V123" s="54" t="s">
        <v>59</v>
      </c>
      <c r="W123" s="63"/>
      <c r="X123" s="63"/>
      <c r="Y123" s="63"/>
      <c r="Z123" s="63"/>
      <c r="AD123" s="63"/>
    </row>
    <row r="124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2"/>
      <c r="N124" s="54" t="s">
        <v>64</v>
      </c>
      <c r="O124" s="213">
        <f>AVERAGE(L55:L106)</f>
        <v>0.2475823587</v>
      </c>
      <c r="P124" s="236">
        <f>STDEV(L55:L106)</f>
        <v>0.5384398728</v>
      </c>
      <c r="Q124" s="237">
        <v>52.0</v>
      </c>
      <c r="R124" s="236">
        <f t="shared" ref="R124:R126" si="8">P124/(SQRT(Q124))</f>
        <v>0.07466817578</v>
      </c>
      <c r="S124" s="205">
        <v>1.96</v>
      </c>
      <c r="T124" s="100">
        <f t="shared" ref="T124:T126" si="9">R124*S124</f>
        <v>0.1463496245</v>
      </c>
      <c r="U124" s="100">
        <f t="shared" ref="U124:U126" si="10">O124-T124</f>
        <v>0.1012327341</v>
      </c>
      <c r="V124" s="100">
        <f t="shared" ref="V124:V126" si="11">O124+T124</f>
        <v>0.3939319832</v>
      </c>
      <c r="W124" s="63"/>
      <c r="X124" s="63"/>
      <c r="Y124" s="63"/>
      <c r="Z124" s="63"/>
      <c r="AD124" s="63"/>
    </row>
    <row r="12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2"/>
      <c r="N125" s="54" t="s">
        <v>63</v>
      </c>
      <c r="O125" s="238">
        <f>AVERAGE(L3:L54)</f>
        <v>0.001419357774</v>
      </c>
      <c r="P125" s="236">
        <f>STDEV(L3:L54)</f>
        <v>0.6128458647</v>
      </c>
      <c r="Q125" s="237">
        <v>52.0</v>
      </c>
      <c r="R125" s="236">
        <f t="shared" si="8"/>
        <v>0.08498643035</v>
      </c>
      <c r="S125" s="205">
        <v>1.96</v>
      </c>
      <c r="T125" s="100">
        <f t="shared" si="9"/>
        <v>0.1665734035</v>
      </c>
      <c r="U125" s="100">
        <f t="shared" si="10"/>
        <v>-0.1651540457</v>
      </c>
      <c r="V125" s="100">
        <f t="shared" si="11"/>
        <v>0.1679927613</v>
      </c>
      <c r="W125" s="63"/>
      <c r="X125" s="63"/>
      <c r="Y125" s="63"/>
      <c r="Z125" s="63"/>
      <c r="AD125" s="63"/>
    </row>
    <row r="126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48" t="s">
        <v>121</v>
      </c>
      <c r="O126" s="213">
        <f>AVERAGE(L107:L121)</f>
        <v>0.07189808876</v>
      </c>
      <c r="P126" s="236">
        <f>STDEV(L107:L121)</f>
        <v>0.5223781351</v>
      </c>
      <c r="Q126" s="237">
        <v>15.0</v>
      </c>
      <c r="R126" s="236">
        <f t="shared" si="8"/>
        <v>0.1348774545</v>
      </c>
      <c r="S126" s="205">
        <v>1.96</v>
      </c>
      <c r="T126" s="100">
        <f t="shared" si="9"/>
        <v>0.2643598108</v>
      </c>
      <c r="U126" s="100">
        <f t="shared" si="10"/>
        <v>-0.1924617221</v>
      </c>
      <c r="V126" s="100">
        <f t="shared" si="11"/>
        <v>0.3362578996</v>
      </c>
      <c r="W126" s="63"/>
      <c r="X126" s="63"/>
      <c r="Y126" s="63"/>
      <c r="Z126" s="63"/>
      <c r="AD126" s="63"/>
    </row>
    <row r="127">
      <c r="A127" s="63"/>
      <c r="B127" s="63"/>
      <c r="C127" s="63"/>
      <c r="D127" s="63"/>
      <c r="E127" s="63"/>
      <c r="F127" s="63"/>
      <c r="G127" s="63"/>
      <c r="H127" s="63"/>
      <c r="P127" s="4"/>
      <c r="Q127" s="4"/>
      <c r="R127" s="4"/>
      <c r="S127" s="63"/>
    </row>
    <row r="128">
      <c r="A128" s="63"/>
      <c r="B128" s="63"/>
      <c r="C128" s="63"/>
      <c r="D128" s="63"/>
      <c r="E128" s="63"/>
      <c r="F128" s="63"/>
      <c r="G128" s="63"/>
      <c r="H128" s="63"/>
      <c r="P128" s="4"/>
      <c r="Q128" s="4"/>
      <c r="R128" s="4"/>
      <c r="S128" s="63"/>
    </row>
    <row r="129">
      <c r="A129" s="63"/>
      <c r="B129" s="48" t="s">
        <v>86</v>
      </c>
      <c r="C129" s="49"/>
      <c r="D129" s="49"/>
      <c r="E129" s="49"/>
      <c r="F129" s="50"/>
      <c r="G129" s="63"/>
      <c r="H129" s="63"/>
      <c r="P129" s="4"/>
      <c r="Q129" s="4"/>
      <c r="R129" s="4"/>
      <c r="S129" s="63"/>
    </row>
    <row r="130">
      <c r="A130" s="63"/>
      <c r="F130" s="104"/>
      <c r="G130" s="63"/>
      <c r="H130" s="63"/>
      <c r="P130" s="4"/>
      <c r="Q130" s="4"/>
      <c r="R130" s="4"/>
      <c r="S130" s="63"/>
    </row>
    <row r="131">
      <c r="A131" s="63"/>
      <c r="B131" s="56" t="s">
        <v>5</v>
      </c>
      <c r="C131" s="56" t="s">
        <v>38</v>
      </c>
      <c r="D131" s="56" t="s">
        <v>23</v>
      </c>
      <c r="E131" s="56" t="s">
        <v>39</v>
      </c>
      <c r="F131" s="110" t="s">
        <v>89</v>
      </c>
      <c r="G131" s="63"/>
      <c r="H131" s="63"/>
      <c r="P131" s="4"/>
      <c r="Q131" s="4"/>
      <c r="R131" s="4"/>
      <c r="S131" s="63"/>
    </row>
    <row r="132">
      <c r="A132" s="63"/>
      <c r="B132" s="112">
        <v>1.0</v>
      </c>
      <c r="C132" s="60">
        <v>2.0</v>
      </c>
      <c r="D132" s="67">
        <v>8.0</v>
      </c>
      <c r="E132" s="60" t="s">
        <v>61</v>
      </c>
      <c r="F132" s="239">
        <v>142.49</v>
      </c>
      <c r="G132" s="63"/>
      <c r="H132" s="63"/>
      <c r="P132" s="4"/>
      <c r="Q132" s="4"/>
      <c r="R132" s="4"/>
      <c r="S132" s="63"/>
    </row>
    <row r="133">
      <c r="A133" s="63"/>
      <c r="B133" s="112">
        <v>4.0</v>
      </c>
      <c r="C133" s="60">
        <v>2.0</v>
      </c>
      <c r="D133" s="67">
        <v>8.0</v>
      </c>
      <c r="E133" s="60" t="s">
        <v>61</v>
      </c>
      <c r="F133" s="239">
        <v>59.63041884</v>
      </c>
      <c r="G133" s="63"/>
      <c r="H133" s="63"/>
      <c r="P133" s="4"/>
      <c r="Q133" s="4"/>
      <c r="R133" s="4"/>
      <c r="S133" s="63"/>
    </row>
    <row r="134" ht="16.5" customHeight="1">
      <c r="A134" s="63"/>
      <c r="B134" s="112">
        <v>5.0</v>
      </c>
      <c r="C134" s="60">
        <v>2.0</v>
      </c>
      <c r="D134" s="67">
        <v>9.0</v>
      </c>
      <c r="E134" s="60" t="s">
        <v>61</v>
      </c>
      <c r="F134" s="239">
        <v>267.9180107</v>
      </c>
      <c r="G134" s="63"/>
      <c r="H134" s="63"/>
      <c r="P134" s="4"/>
      <c r="Q134" s="4"/>
      <c r="R134" s="4"/>
      <c r="S134" s="63"/>
    </row>
    <row r="135" ht="18.0" customHeight="1">
      <c r="A135" s="63"/>
      <c r="B135" s="112">
        <v>6.0</v>
      </c>
      <c r="C135" s="60">
        <v>2.0</v>
      </c>
      <c r="D135" s="67">
        <v>9.0</v>
      </c>
      <c r="E135" s="60" t="s">
        <v>61</v>
      </c>
      <c r="F135" s="239">
        <v>87.93</v>
      </c>
      <c r="G135" s="63"/>
      <c r="H135" s="63"/>
      <c r="P135" s="4"/>
      <c r="Q135" s="4"/>
      <c r="R135" s="4"/>
      <c r="S135" s="63"/>
    </row>
    <row r="136">
      <c r="B136" s="138">
        <v>10.0</v>
      </c>
      <c r="C136" s="60">
        <v>2.0</v>
      </c>
      <c r="D136" s="67">
        <v>15.0</v>
      </c>
      <c r="E136" s="60" t="s">
        <v>61</v>
      </c>
      <c r="F136" s="239">
        <v>83.09885847</v>
      </c>
      <c r="P136" s="4"/>
      <c r="Q136" s="4"/>
      <c r="R136" s="4"/>
      <c r="S136" s="63"/>
    </row>
    <row r="137">
      <c r="B137" s="112">
        <v>25.0</v>
      </c>
      <c r="C137" s="60">
        <v>2.0</v>
      </c>
      <c r="D137" s="67">
        <v>29.0</v>
      </c>
      <c r="E137" s="60" t="s">
        <v>61</v>
      </c>
      <c r="F137" s="239">
        <v>65.71289871</v>
      </c>
      <c r="P137" s="4"/>
      <c r="Q137" s="4"/>
      <c r="R137" s="4"/>
      <c r="S137" s="63"/>
    </row>
    <row r="138">
      <c r="B138" s="139">
        <v>30.0</v>
      </c>
      <c r="C138" s="140">
        <v>2.0</v>
      </c>
      <c r="D138" s="141">
        <v>29.0</v>
      </c>
      <c r="E138" s="140" t="s">
        <v>61</v>
      </c>
      <c r="F138" s="240">
        <v>117.8982862</v>
      </c>
      <c r="P138" s="4"/>
      <c r="Q138" s="4"/>
      <c r="R138" s="4"/>
      <c r="S138" s="63"/>
    </row>
    <row r="139">
      <c r="B139" s="112">
        <v>1.0</v>
      </c>
      <c r="C139" s="60">
        <v>3.0</v>
      </c>
      <c r="D139" s="67">
        <v>8.0</v>
      </c>
      <c r="E139" s="60" t="s">
        <v>61</v>
      </c>
      <c r="F139" s="239">
        <v>186.8661502</v>
      </c>
      <c r="P139" s="4"/>
      <c r="Q139" s="4"/>
      <c r="R139" s="4"/>
      <c r="S139" s="63"/>
    </row>
    <row r="140">
      <c r="B140" s="112">
        <v>2.0</v>
      </c>
      <c r="C140" s="60">
        <v>3.0</v>
      </c>
      <c r="D140" s="67">
        <v>8.0</v>
      </c>
      <c r="E140" s="60" t="s">
        <v>61</v>
      </c>
      <c r="F140" s="239">
        <v>101.8859101</v>
      </c>
      <c r="P140" s="4"/>
      <c r="Q140" s="4"/>
      <c r="R140" s="4"/>
      <c r="S140" s="63"/>
    </row>
    <row r="141">
      <c r="B141" s="112">
        <v>3.0</v>
      </c>
      <c r="C141" s="60">
        <v>3.0</v>
      </c>
      <c r="D141" s="67">
        <v>8.0</v>
      </c>
      <c r="E141" s="60" t="s">
        <v>61</v>
      </c>
      <c r="F141" s="239">
        <v>107.1789782</v>
      </c>
      <c r="P141" s="4"/>
      <c r="Q141" s="4"/>
      <c r="R141" s="4"/>
      <c r="S141" s="63"/>
    </row>
    <row r="142">
      <c r="B142" s="112">
        <v>4.0</v>
      </c>
      <c r="C142" s="60">
        <v>3.0</v>
      </c>
      <c r="D142" s="67">
        <v>8.0</v>
      </c>
      <c r="E142" s="60" t="s">
        <v>61</v>
      </c>
      <c r="F142" s="239">
        <v>105.982587</v>
      </c>
      <c r="P142" s="4"/>
      <c r="Q142" s="4"/>
      <c r="R142" s="4"/>
      <c r="S142" s="63"/>
    </row>
    <row r="143">
      <c r="B143" s="112">
        <v>5.0</v>
      </c>
      <c r="C143" s="60">
        <v>3.0</v>
      </c>
      <c r="D143" s="67">
        <v>8.0</v>
      </c>
      <c r="E143" s="60" t="s">
        <v>61</v>
      </c>
      <c r="F143" s="239">
        <v>142.8181202</v>
      </c>
      <c r="P143" s="4"/>
      <c r="Q143" s="4"/>
      <c r="R143" s="4"/>
      <c r="S143" s="63"/>
    </row>
    <row r="144">
      <c r="B144" s="112">
        <v>6.0</v>
      </c>
      <c r="C144" s="60">
        <v>3.0</v>
      </c>
      <c r="D144" s="67">
        <v>8.0</v>
      </c>
      <c r="E144" s="60" t="s">
        <v>61</v>
      </c>
      <c r="F144" s="239">
        <v>109.3915061</v>
      </c>
      <c r="P144" s="4"/>
      <c r="Q144" s="4"/>
      <c r="R144" s="4"/>
      <c r="S144" s="63"/>
    </row>
    <row r="145">
      <c r="B145" s="112">
        <v>8.0</v>
      </c>
      <c r="C145" s="60">
        <v>3.0</v>
      </c>
      <c r="D145" s="73">
        <v>14.0</v>
      </c>
      <c r="E145" s="60" t="s">
        <v>61</v>
      </c>
      <c r="F145" s="239">
        <v>92.87888727</v>
      </c>
      <c r="P145" s="4"/>
      <c r="Q145" s="4"/>
      <c r="R145" s="4"/>
      <c r="S145" s="63"/>
    </row>
    <row r="146">
      <c r="B146" s="112">
        <v>9.0</v>
      </c>
      <c r="C146" s="60">
        <v>3.0</v>
      </c>
      <c r="D146" s="73">
        <v>14.0</v>
      </c>
      <c r="E146" s="60" t="s">
        <v>61</v>
      </c>
      <c r="F146" s="239">
        <v>99.68948206</v>
      </c>
      <c r="P146" s="4"/>
      <c r="Q146" s="4"/>
      <c r="R146" s="4"/>
      <c r="S146" s="63"/>
    </row>
    <row r="147">
      <c r="B147" s="112">
        <v>10.0</v>
      </c>
      <c r="C147" s="60">
        <v>3.0</v>
      </c>
      <c r="D147" s="73">
        <v>14.0</v>
      </c>
      <c r="E147" s="60" t="s">
        <v>61</v>
      </c>
      <c r="F147" s="239">
        <v>99.99977256</v>
      </c>
      <c r="P147" s="4"/>
      <c r="Q147" s="4"/>
      <c r="R147" s="4"/>
      <c r="S147" s="63"/>
    </row>
    <row r="148">
      <c r="B148" s="112">
        <v>11.0</v>
      </c>
      <c r="C148" s="60">
        <v>3.0</v>
      </c>
      <c r="D148" s="73">
        <v>14.0</v>
      </c>
      <c r="E148" s="60" t="s">
        <v>61</v>
      </c>
      <c r="F148" s="239">
        <v>93.04456155</v>
      </c>
      <c r="P148" s="4"/>
      <c r="Q148" s="4"/>
      <c r="R148" s="4"/>
      <c r="S148" s="63"/>
    </row>
    <row r="149">
      <c r="B149" s="112">
        <v>13.0</v>
      </c>
      <c r="C149" s="60">
        <v>3.0</v>
      </c>
      <c r="D149" s="73">
        <v>14.0</v>
      </c>
      <c r="E149" s="60" t="s">
        <v>61</v>
      </c>
      <c r="F149" s="239">
        <v>110.5064573</v>
      </c>
      <c r="P149" s="4"/>
      <c r="Q149" s="4"/>
      <c r="R149" s="4"/>
      <c r="S149" s="63"/>
    </row>
    <row r="150">
      <c r="B150" s="112">
        <v>17.0</v>
      </c>
      <c r="C150" s="60">
        <v>3.0</v>
      </c>
      <c r="D150" s="73">
        <v>16.0</v>
      </c>
      <c r="E150" s="60" t="s">
        <v>61</v>
      </c>
      <c r="F150" s="239">
        <v>77.4030441</v>
      </c>
      <c r="P150" s="4"/>
      <c r="Q150" s="4"/>
      <c r="R150" s="4"/>
      <c r="S150" s="63"/>
    </row>
    <row r="151">
      <c r="B151" s="112">
        <v>18.0</v>
      </c>
      <c r="C151" s="60">
        <v>3.0</v>
      </c>
      <c r="D151" s="73">
        <v>16.0</v>
      </c>
      <c r="E151" s="60" t="s">
        <v>61</v>
      </c>
      <c r="F151" s="239">
        <v>91.99897688</v>
      </c>
      <c r="P151" s="4"/>
      <c r="Q151" s="4"/>
      <c r="R151" s="4"/>
      <c r="S151" s="63"/>
    </row>
    <row r="152">
      <c r="B152" s="112">
        <v>19.0</v>
      </c>
      <c r="C152" s="60">
        <v>3.0</v>
      </c>
      <c r="D152" s="73">
        <v>16.0</v>
      </c>
      <c r="E152" s="60" t="s">
        <v>61</v>
      </c>
      <c r="F152" s="239">
        <v>103.0939976</v>
      </c>
      <c r="P152" s="4"/>
      <c r="Q152" s="4"/>
      <c r="R152" s="4"/>
      <c r="S152" s="63"/>
    </row>
    <row r="153">
      <c r="B153" s="112">
        <v>22.0</v>
      </c>
      <c r="C153" s="60">
        <v>3.0</v>
      </c>
      <c r="D153" s="73">
        <v>21.0</v>
      </c>
      <c r="E153" s="60" t="s">
        <v>61</v>
      </c>
      <c r="F153" s="239">
        <v>133.2294915</v>
      </c>
      <c r="P153" s="4"/>
      <c r="Q153" s="4"/>
      <c r="R153" s="4"/>
      <c r="S153" s="63"/>
    </row>
    <row r="154">
      <c r="B154" s="112">
        <v>28.0</v>
      </c>
      <c r="C154" s="60">
        <v>3.0</v>
      </c>
      <c r="D154" s="73">
        <v>23.0</v>
      </c>
      <c r="E154" s="60" t="s">
        <v>61</v>
      </c>
      <c r="F154" s="239">
        <v>112.7493149</v>
      </c>
      <c r="P154" s="4"/>
      <c r="Q154" s="4"/>
      <c r="R154" s="4"/>
      <c r="S154" s="63"/>
    </row>
    <row r="155">
      <c r="B155" s="112">
        <v>34.0</v>
      </c>
      <c r="C155" s="60">
        <v>3.0</v>
      </c>
      <c r="D155" s="73">
        <v>23.0</v>
      </c>
      <c r="E155" s="60" t="s">
        <v>61</v>
      </c>
      <c r="F155" s="239">
        <v>125.4947068</v>
      </c>
      <c r="P155" s="4"/>
      <c r="Q155" s="4"/>
      <c r="R155" s="4"/>
      <c r="S155" s="63"/>
    </row>
    <row r="156">
      <c r="B156" s="112">
        <v>44.0</v>
      </c>
      <c r="C156" s="60">
        <v>3.0</v>
      </c>
      <c r="D156" s="73">
        <v>30.0</v>
      </c>
      <c r="E156" s="60" t="s">
        <v>61</v>
      </c>
      <c r="F156" s="239">
        <v>104.5235791</v>
      </c>
      <c r="P156" s="4"/>
      <c r="Q156" s="4"/>
      <c r="R156" s="4"/>
      <c r="S156" s="63"/>
    </row>
    <row r="157">
      <c r="B157" s="112">
        <v>45.0</v>
      </c>
      <c r="C157" s="60">
        <v>3.0</v>
      </c>
      <c r="D157" s="73">
        <v>30.0</v>
      </c>
      <c r="E157" s="60" t="s">
        <v>61</v>
      </c>
      <c r="F157" s="239">
        <v>78.1400472</v>
      </c>
      <c r="P157" s="4"/>
      <c r="Q157" s="4"/>
      <c r="R157" s="4"/>
      <c r="S157" s="63"/>
    </row>
    <row r="158">
      <c r="B158" s="112">
        <v>46.0</v>
      </c>
      <c r="C158" s="60">
        <v>3.0</v>
      </c>
      <c r="D158" s="73">
        <v>30.0</v>
      </c>
      <c r="E158" s="60" t="s">
        <v>61</v>
      </c>
      <c r="F158" s="239">
        <v>100.4709727</v>
      </c>
      <c r="P158" s="4"/>
      <c r="Q158" s="4"/>
      <c r="R158" s="4"/>
      <c r="S158" s="63"/>
    </row>
    <row r="159">
      <c r="B159" s="112">
        <v>47.0</v>
      </c>
      <c r="C159" s="60">
        <v>3.0</v>
      </c>
      <c r="D159" s="73">
        <v>30.0</v>
      </c>
      <c r="E159" s="60" t="s">
        <v>61</v>
      </c>
      <c r="F159" s="239">
        <v>85.26958067</v>
      </c>
      <c r="P159" s="4"/>
      <c r="Q159" s="4"/>
      <c r="R159" s="4"/>
      <c r="S159" s="63"/>
    </row>
    <row r="160">
      <c r="B160" s="112">
        <v>49.0</v>
      </c>
      <c r="C160" s="60">
        <v>3.0</v>
      </c>
      <c r="D160" s="73">
        <v>30.0</v>
      </c>
      <c r="E160" s="60" t="s">
        <v>61</v>
      </c>
      <c r="F160" s="239">
        <v>113.5920705</v>
      </c>
      <c r="P160" s="4"/>
      <c r="Q160" s="4"/>
      <c r="R160" s="4"/>
      <c r="S160" s="63"/>
    </row>
    <row r="161">
      <c r="B161" s="137">
        <v>6.0</v>
      </c>
      <c r="C161" s="135">
        <v>4.0</v>
      </c>
      <c r="D161" s="134">
        <v>14.0</v>
      </c>
      <c r="E161" s="135" t="s">
        <v>61</v>
      </c>
      <c r="F161" s="241">
        <v>101.8703946</v>
      </c>
      <c r="P161" s="4"/>
      <c r="Q161" s="4"/>
      <c r="R161" s="4"/>
      <c r="S161" s="63"/>
    </row>
    <row r="162">
      <c r="B162" s="112">
        <v>7.0</v>
      </c>
      <c r="C162" s="60">
        <v>4.0</v>
      </c>
      <c r="D162" s="73">
        <v>14.0</v>
      </c>
      <c r="E162" s="60" t="s">
        <v>61</v>
      </c>
      <c r="F162" s="239">
        <v>103.8071396</v>
      </c>
      <c r="P162" s="4"/>
      <c r="Q162" s="4"/>
      <c r="R162" s="4"/>
      <c r="S162" s="63"/>
    </row>
    <row r="163">
      <c r="B163" s="112">
        <v>8.0</v>
      </c>
      <c r="C163" s="60">
        <v>4.0</v>
      </c>
      <c r="D163" s="73">
        <v>14.0</v>
      </c>
      <c r="E163" s="60" t="s">
        <v>61</v>
      </c>
      <c r="F163" s="239">
        <v>70.60732646</v>
      </c>
      <c r="P163" s="4"/>
      <c r="Q163" s="4"/>
      <c r="R163" s="4"/>
      <c r="S163" s="63"/>
    </row>
    <row r="164">
      <c r="B164" s="112">
        <v>11.0</v>
      </c>
      <c r="C164" s="60">
        <v>4.0</v>
      </c>
      <c r="D164" s="73">
        <v>19.0</v>
      </c>
      <c r="E164" s="60" t="s">
        <v>61</v>
      </c>
      <c r="F164" s="239">
        <v>164.7363552</v>
      </c>
      <c r="P164" s="4"/>
      <c r="Q164" s="4"/>
      <c r="R164" s="4"/>
      <c r="S164" s="63"/>
    </row>
    <row r="165">
      <c r="B165" s="112">
        <v>12.0</v>
      </c>
      <c r="C165" s="60">
        <v>4.0</v>
      </c>
      <c r="D165" s="73">
        <v>19.0</v>
      </c>
      <c r="E165" s="60" t="s">
        <v>61</v>
      </c>
      <c r="F165" s="239">
        <v>64.64611522</v>
      </c>
      <c r="P165" s="4"/>
      <c r="Q165" s="4"/>
      <c r="R165" s="4"/>
      <c r="S165" s="63"/>
    </row>
    <row r="166">
      <c r="B166" s="112">
        <v>13.0</v>
      </c>
      <c r="C166" s="60">
        <v>4.0</v>
      </c>
      <c r="D166" s="73">
        <v>19.0</v>
      </c>
      <c r="E166" s="60" t="s">
        <v>61</v>
      </c>
      <c r="F166" s="239">
        <v>96.58055904</v>
      </c>
      <c r="P166" s="4"/>
      <c r="Q166" s="4"/>
      <c r="R166" s="4"/>
      <c r="S166" s="63"/>
    </row>
    <row r="167">
      <c r="B167" s="112">
        <v>17.0</v>
      </c>
      <c r="C167" s="60">
        <v>4.0</v>
      </c>
      <c r="D167" s="73">
        <v>19.0</v>
      </c>
      <c r="E167" s="60" t="s">
        <v>61</v>
      </c>
      <c r="F167" s="239">
        <v>102.7406349</v>
      </c>
      <c r="P167" s="4"/>
      <c r="Q167" s="4"/>
      <c r="R167" s="4"/>
      <c r="S167" s="63"/>
    </row>
    <row r="168">
      <c r="B168" s="112">
        <v>18.0</v>
      </c>
      <c r="C168" s="60">
        <v>4.0</v>
      </c>
      <c r="D168" s="73">
        <v>19.0</v>
      </c>
      <c r="E168" s="60" t="s">
        <v>61</v>
      </c>
      <c r="F168" s="239">
        <v>74.34065653</v>
      </c>
      <c r="P168" s="4"/>
      <c r="Q168" s="4"/>
      <c r="R168" s="4"/>
      <c r="S168" s="63"/>
    </row>
    <row r="169">
      <c r="B169" s="112">
        <v>20.0</v>
      </c>
      <c r="C169" s="60">
        <v>4.0</v>
      </c>
      <c r="D169" s="73">
        <v>22.0</v>
      </c>
      <c r="E169" s="60" t="s">
        <v>61</v>
      </c>
      <c r="F169" s="239">
        <v>86.64397701</v>
      </c>
      <c r="P169" s="4"/>
      <c r="Q169" s="4"/>
      <c r="R169" s="4"/>
      <c r="S169" s="63"/>
    </row>
    <row r="170">
      <c r="B170" s="112">
        <v>21.0</v>
      </c>
      <c r="C170" s="60">
        <v>4.0</v>
      </c>
      <c r="D170" s="73">
        <v>23.0</v>
      </c>
      <c r="E170" s="60" t="s">
        <v>61</v>
      </c>
      <c r="F170" s="239">
        <v>110.1094532</v>
      </c>
      <c r="P170" s="4"/>
      <c r="Q170" s="4"/>
      <c r="R170" s="4"/>
      <c r="S170" s="63"/>
    </row>
    <row r="171">
      <c r="B171" s="112">
        <v>22.0</v>
      </c>
      <c r="C171" s="60">
        <v>4.0</v>
      </c>
      <c r="D171" s="73">
        <v>23.0</v>
      </c>
      <c r="E171" s="60" t="s">
        <v>61</v>
      </c>
      <c r="F171" s="239">
        <v>168.8343531</v>
      </c>
      <c r="P171" s="4"/>
      <c r="Q171" s="4"/>
      <c r="R171" s="4"/>
      <c r="S171" s="63"/>
    </row>
    <row r="172">
      <c r="B172" s="112">
        <v>23.0</v>
      </c>
      <c r="C172" s="60">
        <v>4.0</v>
      </c>
      <c r="D172" s="73">
        <v>23.0</v>
      </c>
      <c r="E172" s="60" t="s">
        <v>61</v>
      </c>
      <c r="F172" s="239">
        <v>140.9593151</v>
      </c>
      <c r="P172" s="4"/>
      <c r="Q172" s="4"/>
      <c r="R172" s="4"/>
      <c r="S172" s="63"/>
    </row>
    <row r="173">
      <c r="B173" s="112">
        <v>26.0</v>
      </c>
      <c r="C173" s="60">
        <v>4.0</v>
      </c>
      <c r="D173" s="73">
        <v>30.0</v>
      </c>
      <c r="E173" s="60" t="s">
        <v>61</v>
      </c>
      <c r="F173" s="239">
        <v>124.199746</v>
      </c>
      <c r="P173" s="4"/>
      <c r="Q173" s="4"/>
      <c r="R173" s="4"/>
      <c r="S173" s="63"/>
    </row>
    <row r="174">
      <c r="B174" s="112">
        <v>32.0</v>
      </c>
      <c r="C174" s="60">
        <v>4.0</v>
      </c>
      <c r="D174" s="73">
        <v>32.0</v>
      </c>
      <c r="E174" s="60" t="s">
        <v>61</v>
      </c>
      <c r="F174" s="239">
        <v>133.5154122</v>
      </c>
      <c r="P174" s="4"/>
      <c r="Q174" s="4"/>
      <c r="R174" s="4"/>
      <c r="S174" s="63"/>
    </row>
    <row r="175">
      <c r="B175" s="112">
        <v>34.0</v>
      </c>
      <c r="C175" s="60">
        <v>4.0</v>
      </c>
      <c r="D175" s="73">
        <v>32.0</v>
      </c>
      <c r="E175" s="60" t="s">
        <v>61</v>
      </c>
      <c r="F175" s="239">
        <v>84.513605</v>
      </c>
      <c r="P175" s="4"/>
      <c r="Q175" s="4"/>
      <c r="R175" s="4"/>
      <c r="S175" s="63"/>
    </row>
    <row r="176">
      <c r="B176" s="112">
        <v>36.0</v>
      </c>
      <c r="C176" s="60">
        <v>4.0</v>
      </c>
      <c r="D176" s="73">
        <v>32.0</v>
      </c>
      <c r="E176" s="60" t="s">
        <v>61</v>
      </c>
      <c r="F176" s="239">
        <v>81.44942094</v>
      </c>
      <c r="P176" s="4"/>
      <c r="Q176" s="4"/>
      <c r="R176" s="4"/>
      <c r="S176" s="63"/>
    </row>
    <row r="177">
      <c r="B177" s="147">
        <v>1.0</v>
      </c>
      <c r="C177" s="135">
        <v>5.0</v>
      </c>
      <c r="D177" s="61">
        <v>11.0</v>
      </c>
      <c r="E177" s="135" t="s">
        <v>61</v>
      </c>
      <c r="F177" s="241">
        <v>62.6640834</v>
      </c>
      <c r="P177" s="4"/>
      <c r="Q177" s="4"/>
      <c r="R177" s="4"/>
      <c r="S177" s="63"/>
    </row>
    <row r="178">
      <c r="B178" s="138">
        <v>2.0</v>
      </c>
      <c r="C178" s="60">
        <v>5.0</v>
      </c>
      <c r="D178" s="67">
        <v>11.0</v>
      </c>
      <c r="E178" s="60" t="s">
        <v>61</v>
      </c>
      <c r="F178" s="239">
        <v>138.0434532</v>
      </c>
      <c r="P178" s="4"/>
      <c r="Q178" s="4"/>
      <c r="R178" s="4"/>
      <c r="S178" s="63"/>
    </row>
    <row r="179">
      <c r="B179" s="138">
        <v>7.0</v>
      </c>
      <c r="C179" s="60">
        <v>5.0</v>
      </c>
      <c r="D179" s="67">
        <v>17.0</v>
      </c>
      <c r="E179" s="60" t="s">
        <v>61</v>
      </c>
      <c r="F179" s="239">
        <v>110.8748191</v>
      </c>
      <c r="P179" s="4"/>
      <c r="Q179" s="4"/>
      <c r="R179" s="4"/>
      <c r="S179" s="63"/>
    </row>
    <row r="180">
      <c r="B180" s="138">
        <v>10.0</v>
      </c>
      <c r="C180" s="60">
        <v>5.0</v>
      </c>
      <c r="D180" s="67">
        <v>19.0</v>
      </c>
      <c r="E180" s="60" t="s">
        <v>61</v>
      </c>
      <c r="F180" s="239">
        <v>122.8254479</v>
      </c>
      <c r="P180" s="4"/>
      <c r="Q180" s="4"/>
      <c r="R180" s="4"/>
      <c r="S180" s="63"/>
    </row>
    <row r="181">
      <c r="B181" s="138">
        <v>13.0</v>
      </c>
      <c r="C181" s="60">
        <v>5.0</v>
      </c>
      <c r="D181" s="67">
        <v>19.0</v>
      </c>
      <c r="E181" s="60" t="s">
        <v>61</v>
      </c>
      <c r="F181" s="239">
        <v>109.2880445</v>
      </c>
      <c r="P181" s="4"/>
      <c r="Q181" s="4"/>
      <c r="R181" s="4"/>
      <c r="S181" s="63"/>
    </row>
    <row r="182">
      <c r="B182" s="138">
        <v>15.0</v>
      </c>
      <c r="C182" s="60">
        <v>5.0</v>
      </c>
      <c r="D182" s="67">
        <v>19.0</v>
      </c>
      <c r="E182" s="60" t="s">
        <v>61</v>
      </c>
      <c r="F182" s="239">
        <v>90.39947164</v>
      </c>
      <c r="P182" s="4"/>
      <c r="Q182" s="4"/>
      <c r="R182" s="4"/>
      <c r="S182" s="63"/>
    </row>
    <row r="183">
      <c r="B183" s="153">
        <v>16.0</v>
      </c>
      <c r="C183" s="151">
        <v>5.0</v>
      </c>
      <c r="D183" s="150">
        <v>25.0</v>
      </c>
      <c r="E183" s="151" t="s">
        <v>61</v>
      </c>
      <c r="F183" s="242">
        <v>62.58610575</v>
      </c>
      <c r="P183" s="4"/>
      <c r="Q183" s="4"/>
      <c r="R183" s="4"/>
      <c r="S183" s="63"/>
    </row>
    <row r="184">
      <c r="B184" s="174">
        <v>2.0</v>
      </c>
      <c r="C184" s="86">
        <v>2.0</v>
      </c>
      <c r="D184" s="87">
        <v>8.0</v>
      </c>
      <c r="E184" s="86" t="s">
        <v>68</v>
      </c>
      <c r="F184" s="243">
        <v>98.30092613</v>
      </c>
      <c r="P184" s="4"/>
      <c r="Q184" s="4"/>
      <c r="R184" s="4"/>
      <c r="S184" s="63"/>
    </row>
    <row r="185">
      <c r="B185" s="162">
        <v>3.0</v>
      </c>
      <c r="C185" s="86">
        <v>2.0</v>
      </c>
      <c r="D185" s="87">
        <v>8.0</v>
      </c>
      <c r="E185" s="86" t="s">
        <v>68</v>
      </c>
      <c r="F185" s="243">
        <v>75.96663777</v>
      </c>
      <c r="P185" s="4"/>
      <c r="Q185" s="4"/>
      <c r="R185" s="4"/>
      <c r="S185" s="63"/>
    </row>
    <row r="186">
      <c r="B186" s="162">
        <v>9.0</v>
      </c>
      <c r="C186" s="86">
        <v>2.0</v>
      </c>
      <c r="D186" s="87">
        <v>29.0</v>
      </c>
      <c r="E186" s="86" t="s">
        <v>68</v>
      </c>
      <c r="F186" s="243">
        <v>90.94745419</v>
      </c>
      <c r="P186" s="4"/>
      <c r="Q186" s="4"/>
      <c r="R186" s="4"/>
      <c r="S186" s="63"/>
    </row>
    <row r="187">
      <c r="B187" s="162">
        <v>11.0</v>
      </c>
      <c r="C187" s="86">
        <v>2.0</v>
      </c>
      <c r="D187" s="87">
        <v>29.0</v>
      </c>
      <c r="E187" s="86" t="s">
        <v>68</v>
      </c>
      <c r="F187" s="243">
        <v>103.1774682</v>
      </c>
      <c r="P187" s="4"/>
      <c r="Q187" s="4"/>
      <c r="R187" s="4"/>
      <c r="S187" s="63"/>
    </row>
    <row r="188">
      <c r="B188" s="162">
        <v>12.0</v>
      </c>
      <c r="C188" s="86">
        <v>2.0</v>
      </c>
      <c r="D188" s="87">
        <v>29.0</v>
      </c>
      <c r="E188" s="86" t="s">
        <v>68</v>
      </c>
      <c r="F188" s="243">
        <v>114.5213032</v>
      </c>
      <c r="P188" s="4"/>
      <c r="Q188" s="4"/>
      <c r="R188" s="4"/>
      <c r="S188" s="63"/>
    </row>
    <row r="189">
      <c r="B189" s="172">
        <v>1.0</v>
      </c>
      <c r="C189" s="168">
        <v>3.0</v>
      </c>
      <c r="D189" s="169">
        <v>8.0</v>
      </c>
      <c r="E189" s="170" t="s">
        <v>68</v>
      </c>
      <c r="F189" s="244">
        <v>89.55884529</v>
      </c>
      <c r="P189" s="4"/>
      <c r="Q189" s="4"/>
      <c r="R189" s="4"/>
      <c r="S189" s="63"/>
    </row>
    <row r="190">
      <c r="B190" s="162">
        <v>2.0</v>
      </c>
      <c r="C190" s="85">
        <v>3.0</v>
      </c>
      <c r="D190" s="87">
        <v>8.0</v>
      </c>
      <c r="E190" s="86" t="s">
        <v>68</v>
      </c>
      <c r="F190" s="243">
        <v>101.4990388</v>
      </c>
      <c r="P190" s="4"/>
      <c r="Q190" s="4"/>
      <c r="R190" s="4"/>
      <c r="S190" s="63"/>
    </row>
    <row r="191">
      <c r="B191" s="162">
        <v>3.0</v>
      </c>
      <c r="C191" s="85">
        <v>3.0</v>
      </c>
      <c r="D191" s="87">
        <v>8.0</v>
      </c>
      <c r="E191" s="86" t="s">
        <v>68</v>
      </c>
      <c r="F191" s="243">
        <v>89.368361</v>
      </c>
      <c r="P191" s="4"/>
      <c r="Q191" s="4"/>
      <c r="R191" s="4"/>
      <c r="S191" s="63"/>
    </row>
    <row r="192">
      <c r="B192" s="162">
        <v>4.0</v>
      </c>
      <c r="C192" s="85">
        <v>3.0</v>
      </c>
      <c r="D192" s="87">
        <v>8.0</v>
      </c>
      <c r="E192" s="86" t="s">
        <v>68</v>
      </c>
      <c r="F192" s="243">
        <v>92.78193671</v>
      </c>
      <c r="P192" s="4"/>
      <c r="Q192" s="4"/>
      <c r="R192" s="4"/>
      <c r="S192" s="63"/>
    </row>
    <row r="193">
      <c r="B193" s="162">
        <v>5.0</v>
      </c>
      <c r="C193" s="85">
        <v>3.0</v>
      </c>
      <c r="D193" s="87">
        <v>8.0</v>
      </c>
      <c r="E193" s="86" t="s">
        <v>68</v>
      </c>
      <c r="F193" s="243">
        <v>63.81780942</v>
      </c>
      <c r="P193" s="4"/>
      <c r="Q193" s="4"/>
      <c r="R193" s="4"/>
      <c r="S193" s="63"/>
    </row>
    <row r="194">
      <c r="B194" s="162">
        <v>7.0</v>
      </c>
      <c r="C194" s="85">
        <v>3.0</v>
      </c>
      <c r="D194" s="87">
        <v>8.0</v>
      </c>
      <c r="E194" s="86" t="s">
        <v>68</v>
      </c>
      <c r="F194" s="243">
        <v>61.94347404</v>
      </c>
      <c r="P194" s="4"/>
      <c r="Q194" s="4"/>
      <c r="R194" s="4"/>
      <c r="S194" s="63"/>
    </row>
    <row r="195">
      <c r="B195" s="162">
        <v>8.0</v>
      </c>
      <c r="C195" s="85">
        <v>3.0</v>
      </c>
      <c r="D195" s="87">
        <v>8.0</v>
      </c>
      <c r="E195" s="86" t="s">
        <v>68</v>
      </c>
      <c r="F195" s="243">
        <v>67.49031042</v>
      </c>
      <c r="P195" s="4"/>
      <c r="Q195" s="4"/>
      <c r="R195" s="4"/>
      <c r="S195" s="63"/>
    </row>
    <row r="196">
      <c r="B196" s="162">
        <v>10.0</v>
      </c>
      <c r="C196" s="85">
        <v>3.0</v>
      </c>
      <c r="D196" s="87">
        <v>8.0</v>
      </c>
      <c r="E196" s="86" t="s">
        <v>68</v>
      </c>
      <c r="F196" s="243">
        <v>95.48601437</v>
      </c>
      <c r="P196" s="4"/>
      <c r="Q196" s="4"/>
      <c r="R196" s="4"/>
      <c r="S196" s="63"/>
    </row>
    <row r="197">
      <c r="B197" s="162">
        <v>11.0</v>
      </c>
      <c r="C197" s="85">
        <v>3.0</v>
      </c>
      <c r="D197" s="87">
        <v>8.0</v>
      </c>
      <c r="E197" s="86" t="s">
        <v>68</v>
      </c>
      <c r="F197" s="243">
        <v>52.42786995</v>
      </c>
      <c r="P197" s="4"/>
      <c r="Q197" s="4"/>
      <c r="R197" s="4"/>
      <c r="S197" s="63"/>
    </row>
    <row r="198">
      <c r="B198" s="162">
        <v>12.0</v>
      </c>
      <c r="C198" s="85">
        <v>3.0</v>
      </c>
      <c r="D198" s="87">
        <v>8.0</v>
      </c>
      <c r="E198" s="86" t="s">
        <v>68</v>
      </c>
      <c r="F198" s="243">
        <v>92.47761759</v>
      </c>
      <c r="P198" s="4"/>
      <c r="Q198" s="4"/>
      <c r="R198" s="4"/>
      <c r="S198" s="63"/>
    </row>
    <row r="199">
      <c r="B199" s="162">
        <v>15.0</v>
      </c>
      <c r="C199" s="85">
        <v>3.0</v>
      </c>
      <c r="D199" s="87">
        <v>16.0</v>
      </c>
      <c r="E199" s="86" t="s">
        <v>68</v>
      </c>
      <c r="F199" s="243">
        <v>126.5659238</v>
      </c>
      <c r="P199" s="4"/>
      <c r="Q199" s="4"/>
      <c r="R199" s="4"/>
      <c r="S199" s="63"/>
    </row>
    <row r="200">
      <c r="B200" s="162">
        <v>16.0</v>
      </c>
      <c r="C200" s="85">
        <v>3.0</v>
      </c>
      <c r="D200" s="87">
        <v>16.0</v>
      </c>
      <c r="E200" s="86" t="s">
        <v>68</v>
      </c>
      <c r="F200" s="243">
        <v>121.2396946</v>
      </c>
      <c r="P200" s="4"/>
      <c r="Q200" s="4"/>
      <c r="R200" s="4"/>
      <c r="S200" s="63"/>
    </row>
    <row r="201">
      <c r="B201" s="162">
        <v>17.0</v>
      </c>
      <c r="C201" s="85">
        <v>3.0</v>
      </c>
      <c r="D201" s="85">
        <v>21.0</v>
      </c>
      <c r="E201" s="86" t="s">
        <v>68</v>
      </c>
      <c r="F201" s="243">
        <v>98.13151505</v>
      </c>
      <c r="P201" s="4"/>
      <c r="Q201" s="4"/>
      <c r="R201" s="4"/>
      <c r="S201" s="63"/>
    </row>
    <row r="202">
      <c r="B202" s="162">
        <v>18.0</v>
      </c>
      <c r="C202" s="85">
        <v>3.0</v>
      </c>
      <c r="D202" s="85">
        <v>21.0</v>
      </c>
      <c r="E202" s="86" t="s">
        <v>68</v>
      </c>
      <c r="F202" s="243">
        <v>110.2538776</v>
      </c>
      <c r="P202" s="4"/>
      <c r="Q202" s="4"/>
      <c r="R202" s="4"/>
      <c r="S202" s="63"/>
    </row>
    <row r="203">
      <c r="B203" s="162">
        <v>19.0</v>
      </c>
      <c r="C203" s="85">
        <v>3.0</v>
      </c>
      <c r="D203" s="85">
        <v>21.0</v>
      </c>
      <c r="E203" s="86" t="s">
        <v>68</v>
      </c>
      <c r="F203" s="243">
        <v>76.27784042</v>
      </c>
      <c r="P203" s="4"/>
      <c r="Q203" s="4"/>
      <c r="R203" s="4"/>
      <c r="S203" s="63"/>
    </row>
    <row r="204">
      <c r="B204" s="162">
        <v>21.0</v>
      </c>
      <c r="C204" s="85">
        <v>3.0</v>
      </c>
      <c r="D204" s="85">
        <v>23.0</v>
      </c>
      <c r="E204" s="86" t="s">
        <v>68</v>
      </c>
      <c r="F204" s="243">
        <v>81.81210804</v>
      </c>
      <c r="P204" s="4"/>
      <c r="Q204" s="4"/>
      <c r="R204" s="4"/>
      <c r="S204" s="63"/>
    </row>
    <row r="205">
      <c r="B205" s="162">
        <v>22.0</v>
      </c>
      <c r="C205" s="85">
        <v>3.0</v>
      </c>
      <c r="D205" s="85">
        <v>23.0</v>
      </c>
      <c r="E205" s="86" t="s">
        <v>68</v>
      </c>
      <c r="F205" s="243">
        <v>101.8438582</v>
      </c>
      <c r="P205" s="4"/>
      <c r="Q205" s="4"/>
      <c r="R205" s="4"/>
      <c r="S205" s="63"/>
    </row>
    <row r="206">
      <c r="B206" s="162">
        <v>23.0</v>
      </c>
      <c r="C206" s="85">
        <v>3.0</v>
      </c>
      <c r="D206" s="85">
        <v>23.0</v>
      </c>
      <c r="E206" s="86" t="s">
        <v>68</v>
      </c>
      <c r="F206" s="243">
        <v>52.5392668</v>
      </c>
      <c r="P206" s="4"/>
      <c r="Q206" s="4"/>
      <c r="R206" s="4"/>
      <c r="S206" s="63"/>
    </row>
    <row r="207">
      <c r="B207" s="162">
        <v>25.0</v>
      </c>
      <c r="C207" s="85">
        <v>3.0</v>
      </c>
      <c r="D207" s="85">
        <v>23.0</v>
      </c>
      <c r="E207" s="86" t="s">
        <v>68</v>
      </c>
      <c r="F207" s="243">
        <v>27.52261118</v>
      </c>
      <c r="P207" s="4"/>
      <c r="Q207" s="4"/>
      <c r="R207" s="4"/>
      <c r="S207" s="63"/>
    </row>
    <row r="208">
      <c r="B208" s="162">
        <v>26.0</v>
      </c>
      <c r="C208" s="85">
        <v>3.0</v>
      </c>
      <c r="D208" s="85">
        <v>23.0</v>
      </c>
      <c r="E208" s="86" t="s">
        <v>68</v>
      </c>
      <c r="F208" s="243">
        <v>82.16418563</v>
      </c>
      <c r="P208" s="4"/>
      <c r="Q208" s="4"/>
      <c r="R208" s="4"/>
      <c r="S208" s="63"/>
    </row>
    <row r="209">
      <c r="B209" s="162">
        <v>28.0</v>
      </c>
      <c r="C209" s="85">
        <v>3.0</v>
      </c>
      <c r="D209" s="85">
        <v>30.0</v>
      </c>
      <c r="E209" s="86" t="s">
        <v>68</v>
      </c>
      <c r="F209" s="243">
        <v>29.18079923</v>
      </c>
      <c r="P209" s="4"/>
      <c r="Q209" s="4"/>
      <c r="R209" s="4"/>
      <c r="S209" s="63"/>
    </row>
    <row r="210">
      <c r="B210" s="162">
        <v>29.0</v>
      </c>
      <c r="C210" s="85">
        <v>3.0</v>
      </c>
      <c r="D210" s="85">
        <v>30.0</v>
      </c>
      <c r="E210" s="86" t="s">
        <v>68</v>
      </c>
      <c r="F210" s="243">
        <v>56.52785264</v>
      </c>
      <c r="P210" s="4"/>
      <c r="Q210" s="4"/>
      <c r="R210" s="4"/>
      <c r="S210" s="63"/>
    </row>
    <row r="211">
      <c r="B211" s="162">
        <v>30.0</v>
      </c>
      <c r="C211" s="85">
        <v>3.0</v>
      </c>
      <c r="D211" s="85">
        <v>30.0</v>
      </c>
      <c r="E211" s="86" t="s">
        <v>68</v>
      </c>
      <c r="F211" s="243">
        <v>60.72338494</v>
      </c>
      <c r="P211" s="4"/>
      <c r="Q211" s="4"/>
      <c r="R211" s="4"/>
      <c r="S211" s="63"/>
    </row>
    <row r="212">
      <c r="B212" s="162">
        <v>31.0</v>
      </c>
      <c r="C212" s="85">
        <v>3.0</v>
      </c>
      <c r="D212" s="85">
        <v>30.0</v>
      </c>
      <c r="E212" s="86" t="s">
        <v>68</v>
      </c>
      <c r="F212" s="243">
        <v>41.24791813</v>
      </c>
      <c r="P212" s="4"/>
      <c r="Q212" s="4"/>
      <c r="R212" s="4"/>
      <c r="S212" s="63"/>
    </row>
    <row r="213">
      <c r="B213" s="162">
        <v>32.0</v>
      </c>
      <c r="C213" s="85">
        <v>3.0</v>
      </c>
      <c r="D213" s="85">
        <v>30.0</v>
      </c>
      <c r="E213" s="86" t="s">
        <v>68</v>
      </c>
      <c r="F213" s="243">
        <v>67.55566793</v>
      </c>
      <c r="P213" s="4"/>
      <c r="Q213" s="4"/>
      <c r="R213" s="4"/>
      <c r="S213" s="63"/>
    </row>
    <row r="214">
      <c r="B214" s="162">
        <v>34.0</v>
      </c>
      <c r="C214" s="85">
        <v>3.0</v>
      </c>
      <c r="D214" s="85">
        <v>30.0</v>
      </c>
      <c r="E214" s="86" t="s">
        <v>68</v>
      </c>
      <c r="F214" s="243">
        <v>74.10552483</v>
      </c>
      <c r="P214" s="4"/>
      <c r="Q214" s="4"/>
      <c r="R214" s="4"/>
      <c r="S214" s="63"/>
    </row>
    <row r="215">
      <c r="B215" s="172">
        <v>2.0</v>
      </c>
      <c r="C215" s="168">
        <v>4.0</v>
      </c>
      <c r="D215" s="168">
        <v>8.0</v>
      </c>
      <c r="E215" s="170" t="s">
        <v>68</v>
      </c>
      <c r="F215" s="244">
        <v>68.81880286</v>
      </c>
      <c r="P215" s="4"/>
      <c r="Q215" s="4"/>
      <c r="R215" s="4"/>
      <c r="S215" s="63"/>
    </row>
    <row r="216">
      <c r="B216" s="162">
        <v>3.0</v>
      </c>
      <c r="C216" s="85">
        <v>4.0</v>
      </c>
      <c r="D216" s="85">
        <v>8.0</v>
      </c>
      <c r="E216" s="86" t="s">
        <v>68</v>
      </c>
      <c r="F216" s="243">
        <v>87.91637312</v>
      </c>
      <c r="P216" s="4"/>
      <c r="Q216" s="4"/>
      <c r="R216" s="4"/>
      <c r="S216" s="63"/>
    </row>
    <row r="217">
      <c r="B217" s="162">
        <v>4.0</v>
      </c>
      <c r="C217" s="85">
        <v>4.0</v>
      </c>
      <c r="D217" s="85">
        <v>8.0</v>
      </c>
      <c r="E217" s="86" t="s">
        <v>68</v>
      </c>
      <c r="F217" s="243">
        <v>82.60419668</v>
      </c>
      <c r="P217" s="4"/>
      <c r="Q217" s="4"/>
      <c r="R217" s="4"/>
      <c r="S217" s="63"/>
    </row>
    <row r="218">
      <c r="B218" s="162">
        <v>8.0</v>
      </c>
      <c r="C218" s="85">
        <v>4.0</v>
      </c>
      <c r="D218" s="85">
        <v>14.0</v>
      </c>
      <c r="E218" s="86" t="s">
        <v>68</v>
      </c>
      <c r="F218" s="243">
        <v>86.71991514</v>
      </c>
      <c r="P218" s="4"/>
      <c r="Q218" s="4"/>
      <c r="R218" s="4"/>
      <c r="S218" s="63"/>
    </row>
    <row r="219">
      <c r="B219" s="175">
        <v>1.0</v>
      </c>
      <c r="C219" s="170">
        <v>5.0</v>
      </c>
      <c r="D219" s="170">
        <v>11.0</v>
      </c>
      <c r="E219" s="170" t="s">
        <v>68</v>
      </c>
      <c r="F219" s="244">
        <v>80.29883204</v>
      </c>
      <c r="P219" s="4"/>
      <c r="Q219" s="4"/>
      <c r="R219" s="4"/>
      <c r="S219" s="63"/>
    </row>
    <row r="220">
      <c r="B220" s="178">
        <v>4.0</v>
      </c>
      <c r="C220" s="86">
        <v>5.0</v>
      </c>
      <c r="D220" s="86">
        <v>17.0</v>
      </c>
      <c r="E220" s="86" t="s">
        <v>68</v>
      </c>
      <c r="F220" s="243">
        <v>151.585792</v>
      </c>
      <c r="P220" s="4"/>
      <c r="Q220" s="4"/>
      <c r="R220" s="4"/>
      <c r="S220" s="63"/>
    </row>
    <row r="221">
      <c r="B221" s="178">
        <v>7.0</v>
      </c>
      <c r="C221" s="86">
        <v>5.0</v>
      </c>
      <c r="D221" s="86">
        <v>17.0</v>
      </c>
      <c r="E221" s="86" t="s">
        <v>68</v>
      </c>
      <c r="F221" s="243">
        <v>148.4346968</v>
      </c>
      <c r="P221" s="4"/>
      <c r="Q221" s="4"/>
      <c r="R221" s="4"/>
      <c r="S221" s="63"/>
    </row>
    <row r="222">
      <c r="B222" s="178">
        <v>8.0</v>
      </c>
      <c r="C222" s="86">
        <v>5.0</v>
      </c>
      <c r="D222" s="86">
        <v>17.0</v>
      </c>
      <c r="E222" s="86" t="s">
        <v>68</v>
      </c>
      <c r="F222" s="243">
        <v>128.6766771</v>
      </c>
      <c r="P222" s="4"/>
      <c r="Q222" s="4"/>
      <c r="R222" s="4"/>
      <c r="S222" s="63"/>
    </row>
    <row r="223">
      <c r="B223" s="178">
        <v>9.0</v>
      </c>
      <c r="C223" s="86">
        <v>5.0</v>
      </c>
      <c r="D223" s="86">
        <v>19.0</v>
      </c>
      <c r="E223" s="86" t="s">
        <v>68</v>
      </c>
      <c r="F223" s="243">
        <v>133.0482855</v>
      </c>
      <c r="P223" s="4"/>
      <c r="Q223" s="4"/>
      <c r="R223" s="4"/>
      <c r="S223" s="63"/>
    </row>
    <row r="224">
      <c r="B224" s="178">
        <v>15.0</v>
      </c>
      <c r="C224" s="86">
        <v>5.0</v>
      </c>
      <c r="D224" s="86">
        <v>19.0</v>
      </c>
      <c r="E224" s="86" t="s">
        <v>68</v>
      </c>
      <c r="F224" s="243">
        <v>143.2912097</v>
      </c>
      <c r="P224" s="4"/>
      <c r="Q224" s="4"/>
      <c r="R224" s="4"/>
      <c r="S224" s="63"/>
    </row>
    <row r="225">
      <c r="B225" s="178">
        <v>16.0</v>
      </c>
      <c r="C225" s="86">
        <v>5.0</v>
      </c>
      <c r="D225" s="86">
        <v>19.0</v>
      </c>
      <c r="E225" s="86" t="s">
        <v>68</v>
      </c>
      <c r="F225" s="243">
        <v>87.96334679</v>
      </c>
      <c r="P225" s="4"/>
      <c r="Q225" s="4"/>
      <c r="R225" s="4"/>
      <c r="S225" s="63"/>
    </row>
    <row r="226">
      <c r="B226" s="178">
        <v>17.0</v>
      </c>
      <c r="C226" s="86">
        <v>5.0</v>
      </c>
      <c r="D226" s="86">
        <v>19.0</v>
      </c>
      <c r="E226" s="86" t="s">
        <v>68</v>
      </c>
      <c r="F226" s="243">
        <v>65.66065343</v>
      </c>
      <c r="P226" s="4"/>
      <c r="Q226" s="4"/>
      <c r="R226" s="4"/>
      <c r="S226" s="63"/>
    </row>
    <row r="227">
      <c r="B227" s="178">
        <v>20.0</v>
      </c>
      <c r="C227" s="86">
        <v>5.0</v>
      </c>
      <c r="D227" s="86">
        <v>19.0</v>
      </c>
      <c r="E227" s="86" t="s">
        <v>68</v>
      </c>
      <c r="F227" s="243">
        <v>43.79848487</v>
      </c>
      <c r="P227" s="4"/>
      <c r="Q227" s="4"/>
      <c r="R227" s="4"/>
      <c r="S227" s="63"/>
    </row>
    <row r="228">
      <c r="B228" s="178">
        <v>22.0</v>
      </c>
      <c r="C228" s="86">
        <v>5.0</v>
      </c>
      <c r="D228" s="86">
        <v>19.0</v>
      </c>
      <c r="E228" s="86" t="s">
        <v>68</v>
      </c>
      <c r="F228" s="243">
        <v>111.5152223</v>
      </c>
      <c r="P228" s="4"/>
      <c r="Q228" s="4"/>
      <c r="R228" s="4"/>
      <c r="S228" s="63"/>
    </row>
    <row r="229">
      <c r="B229" s="178">
        <v>24.0</v>
      </c>
      <c r="C229" s="86">
        <v>5.0</v>
      </c>
      <c r="D229" s="86">
        <v>25.0</v>
      </c>
      <c r="E229" s="86" t="s">
        <v>68</v>
      </c>
      <c r="F229" s="243">
        <v>47.85196451</v>
      </c>
      <c r="P229" s="4"/>
      <c r="Q229" s="4"/>
      <c r="R229" s="4"/>
      <c r="S229" s="63"/>
    </row>
    <row r="230">
      <c r="B230" s="178">
        <v>25.0</v>
      </c>
      <c r="C230" s="86">
        <v>5.0</v>
      </c>
      <c r="D230" s="86">
        <v>25.0</v>
      </c>
      <c r="E230" s="86" t="s">
        <v>68</v>
      </c>
      <c r="F230" s="243">
        <v>110.0020487</v>
      </c>
      <c r="P230" s="4"/>
      <c r="Q230" s="4"/>
      <c r="R230" s="4"/>
      <c r="S230" s="63"/>
    </row>
    <row r="231">
      <c r="B231" s="178">
        <v>26.0</v>
      </c>
      <c r="C231" s="86">
        <v>5.0</v>
      </c>
      <c r="D231" s="86">
        <v>25.0</v>
      </c>
      <c r="E231" s="86" t="s">
        <v>68</v>
      </c>
      <c r="F231" s="243">
        <v>103.161637</v>
      </c>
      <c r="P231" s="4"/>
      <c r="Q231" s="4"/>
      <c r="R231" s="4"/>
      <c r="S231" s="63"/>
    </row>
    <row r="232">
      <c r="B232" s="178">
        <v>29.0</v>
      </c>
      <c r="C232" s="86">
        <v>5.0</v>
      </c>
      <c r="D232" s="86">
        <v>25.0</v>
      </c>
      <c r="E232" s="86" t="s">
        <v>68</v>
      </c>
      <c r="F232" s="243">
        <v>72.76454382</v>
      </c>
      <c r="P232" s="4"/>
      <c r="Q232" s="4"/>
      <c r="R232" s="4"/>
      <c r="S232" s="63"/>
    </row>
    <row r="233">
      <c r="B233" s="178">
        <v>30.0</v>
      </c>
      <c r="C233" s="86">
        <v>5.0</v>
      </c>
      <c r="D233" s="86">
        <v>25.0</v>
      </c>
      <c r="E233" s="86" t="s">
        <v>68</v>
      </c>
      <c r="F233" s="243">
        <v>63.45480116</v>
      </c>
      <c r="P233" s="4"/>
      <c r="Q233" s="4"/>
      <c r="R233" s="4"/>
      <c r="S233" s="63"/>
    </row>
    <row r="234">
      <c r="B234" s="178">
        <v>31.0</v>
      </c>
      <c r="C234" s="86">
        <v>5.0</v>
      </c>
      <c r="D234" s="86">
        <v>28.0</v>
      </c>
      <c r="E234" s="86" t="s">
        <v>68</v>
      </c>
      <c r="F234" s="243">
        <v>93.93690934</v>
      </c>
      <c r="P234" s="4"/>
      <c r="Q234" s="4"/>
      <c r="R234" s="4"/>
      <c r="S234" s="63"/>
    </row>
    <row r="235">
      <c r="B235" s="183">
        <v>32.0</v>
      </c>
      <c r="C235" s="90">
        <v>5.0</v>
      </c>
      <c r="D235" s="90">
        <v>28.0</v>
      </c>
      <c r="E235" s="90" t="s">
        <v>68</v>
      </c>
      <c r="F235" s="245">
        <v>94.24456583</v>
      </c>
      <c r="P235" s="4"/>
      <c r="Q235" s="4"/>
      <c r="R235" s="4"/>
      <c r="S235" s="63"/>
    </row>
    <row r="236">
      <c r="B236" s="186">
        <v>3.0</v>
      </c>
      <c r="C236" s="96" t="s">
        <v>70</v>
      </c>
      <c r="D236" s="97">
        <v>24.0</v>
      </c>
      <c r="E236" s="96" t="s">
        <v>70</v>
      </c>
      <c r="F236" s="243">
        <v>77.07723514</v>
      </c>
      <c r="P236" s="4"/>
      <c r="Q236" s="4"/>
      <c r="R236" s="4"/>
      <c r="S236" s="63"/>
    </row>
    <row r="237">
      <c r="B237" s="186">
        <v>7.0</v>
      </c>
      <c r="C237" s="96" t="s">
        <v>70</v>
      </c>
      <c r="D237" s="97">
        <v>24.0</v>
      </c>
      <c r="E237" s="96" t="s">
        <v>70</v>
      </c>
      <c r="F237" s="243">
        <v>105.7876927</v>
      </c>
      <c r="P237" s="4"/>
      <c r="Q237" s="4"/>
      <c r="R237" s="4"/>
      <c r="S237" s="63"/>
    </row>
    <row r="238">
      <c r="B238" s="186">
        <v>8.0</v>
      </c>
      <c r="C238" s="96" t="s">
        <v>70</v>
      </c>
      <c r="D238" s="97">
        <v>24.0</v>
      </c>
      <c r="E238" s="96" t="s">
        <v>70</v>
      </c>
      <c r="F238" s="243">
        <v>73.258467</v>
      </c>
      <c r="P238" s="4"/>
      <c r="Q238" s="4"/>
      <c r="R238" s="4"/>
      <c r="S238" s="63"/>
    </row>
    <row r="239">
      <c r="B239" s="186">
        <v>10.0</v>
      </c>
      <c r="C239" s="96" t="s">
        <v>70</v>
      </c>
      <c r="D239" s="97">
        <v>24.0</v>
      </c>
      <c r="E239" s="96" t="s">
        <v>70</v>
      </c>
      <c r="F239" s="243">
        <v>98.3178854</v>
      </c>
      <c r="P239" s="4"/>
      <c r="Q239" s="4"/>
      <c r="R239" s="4"/>
      <c r="S239" s="63"/>
    </row>
    <row r="240">
      <c r="B240" s="186">
        <v>11.0</v>
      </c>
      <c r="C240" s="96" t="s">
        <v>70</v>
      </c>
      <c r="D240" s="97">
        <v>25.0</v>
      </c>
      <c r="E240" s="96" t="s">
        <v>70</v>
      </c>
      <c r="F240" s="243">
        <v>95.82420779</v>
      </c>
      <c r="P240" s="4"/>
      <c r="Q240" s="4"/>
      <c r="R240" s="4"/>
      <c r="S240" s="63"/>
    </row>
    <row r="241">
      <c r="B241" s="186">
        <v>12.0</v>
      </c>
      <c r="C241" s="96" t="s">
        <v>70</v>
      </c>
      <c r="D241" s="97">
        <v>25.0</v>
      </c>
      <c r="E241" s="96" t="s">
        <v>70</v>
      </c>
      <c r="F241" s="243">
        <v>62.45816454</v>
      </c>
      <c r="P241" s="4"/>
      <c r="Q241" s="4"/>
      <c r="R241" s="4"/>
      <c r="S241" s="63"/>
    </row>
    <row r="242">
      <c r="B242" s="186">
        <v>13.0</v>
      </c>
      <c r="C242" s="96" t="s">
        <v>70</v>
      </c>
      <c r="D242" s="97">
        <v>25.0</v>
      </c>
      <c r="E242" s="96" t="s">
        <v>70</v>
      </c>
      <c r="F242" s="243">
        <v>87.59804609</v>
      </c>
      <c r="P242" s="4"/>
      <c r="Q242" s="4"/>
      <c r="R242" s="4"/>
      <c r="S242" s="63"/>
    </row>
    <row r="243">
      <c r="B243" s="186">
        <v>15.0</v>
      </c>
      <c r="C243" s="96" t="s">
        <v>70</v>
      </c>
      <c r="D243" s="97">
        <v>25.0</v>
      </c>
      <c r="E243" s="96" t="s">
        <v>70</v>
      </c>
      <c r="F243" s="243">
        <v>99.27916088</v>
      </c>
      <c r="P243" s="4"/>
      <c r="Q243" s="4"/>
      <c r="R243" s="4"/>
      <c r="S243" s="63"/>
    </row>
    <row r="244">
      <c r="B244" s="186">
        <v>16.0</v>
      </c>
      <c r="C244" s="96" t="s">
        <v>70</v>
      </c>
      <c r="D244" s="97">
        <v>25.0</v>
      </c>
      <c r="E244" s="96" t="s">
        <v>70</v>
      </c>
      <c r="F244" s="243">
        <v>96.3369137</v>
      </c>
      <c r="P244" s="4"/>
      <c r="Q244" s="4"/>
      <c r="R244" s="4"/>
      <c r="S244" s="63"/>
    </row>
    <row r="245">
      <c r="B245" s="186">
        <v>18.0</v>
      </c>
      <c r="C245" s="96" t="s">
        <v>70</v>
      </c>
      <c r="D245" s="97">
        <v>25.0</v>
      </c>
      <c r="E245" s="96" t="s">
        <v>70</v>
      </c>
      <c r="F245" s="243">
        <v>74.2846796</v>
      </c>
      <c r="P245" s="4"/>
      <c r="Q245" s="4"/>
      <c r="R245" s="4"/>
      <c r="S245" s="63"/>
    </row>
    <row r="246">
      <c r="B246" s="186">
        <v>20.0</v>
      </c>
      <c r="C246" s="96" t="s">
        <v>70</v>
      </c>
      <c r="D246" s="97">
        <v>28.0</v>
      </c>
      <c r="E246" s="96" t="s">
        <v>70</v>
      </c>
      <c r="F246" s="243">
        <v>95.23653577</v>
      </c>
      <c r="P246" s="4"/>
      <c r="Q246" s="4"/>
      <c r="R246" s="4"/>
      <c r="S246" s="63"/>
    </row>
    <row r="247">
      <c r="B247" s="186">
        <v>21.0</v>
      </c>
      <c r="C247" s="96" t="s">
        <v>70</v>
      </c>
      <c r="D247" s="97">
        <v>28.0</v>
      </c>
      <c r="E247" s="96" t="s">
        <v>70</v>
      </c>
      <c r="F247" s="243">
        <v>96.77025872</v>
      </c>
      <c r="P247" s="4"/>
      <c r="Q247" s="4"/>
      <c r="R247" s="4"/>
      <c r="S247" s="63"/>
    </row>
    <row r="248">
      <c r="B248" s="186">
        <v>22.0</v>
      </c>
      <c r="C248" s="96" t="s">
        <v>70</v>
      </c>
      <c r="D248" s="97">
        <v>28.0</v>
      </c>
      <c r="E248" s="96" t="s">
        <v>70</v>
      </c>
      <c r="F248" s="243">
        <v>79.40483666</v>
      </c>
      <c r="P248" s="4"/>
      <c r="Q248" s="4"/>
      <c r="R248" s="4"/>
      <c r="S248" s="63"/>
    </row>
    <row r="249">
      <c r="B249" s="186">
        <v>23.0</v>
      </c>
      <c r="C249" s="96" t="s">
        <v>70</v>
      </c>
      <c r="D249" s="97">
        <v>28.0</v>
      </c>
      <c r="E249" s="96" t="s">
        <v>70</v>
      </c>
      <c r="F249" s="243">
        <v>97.34803709</v>
      </c>
      <c r="P249" s="4"/>
      <c r="Q249" s="4"/>
      <c r="R249" s="4"/>
      <c r="S249" s="63"/>
    </row>
    <row r="250">
      <c r="B250" s="189">
        <v>25.0</v>
      </c>
      <c r="C250" s="187" t="s">
        <v>70</v>
      </c>
      <c r="D250" s="188">
        <v>28.0</v>
      </c>
      <c r="E250" s="187" t="s">
        <v>70</v>
      </c>
      <c r="F250" s="246">
        <v>92.28303862</v>
      </c>
      <c r="P250" s="4"/>
      <c r="Q250" s="4"/>
      <c r="R250" s="4"/>
      <c r="S250" s="63"/>
    </row>
    <row r="251">
      <c r="F251" s="63"/>
      <c r="P251" s="4"/>
      <c r="Q251" s="4"/>
      <c r="R251" s="4"/>
      <c r="S251" s="63"/>
    </row>
    <row r="252">
      <c r="F252" s="63"/>
      <c r="P252" s="4"/>
      <c r="Q252" s="4"/>
      <c r="R252" s="4"/>
      <c r="S252" s="63"/>
    </row>
    <row r="253">
      <c r="F253" s="63"/>
      <c r="P253" s="4"/>
      <c r="Q253" s="4"/>
      <c r="R253" s="4"/>
      <c r="S253" s="63"/>
    </row>
    <row r="254">
      <c r="F254" s="63"/>
      <c r="P254" s="4"/>
      <c r="Q254" s="4"/>
      <c r="R254" s="4"/>
      <c r="S254" s="63"/>
    </row>
    <row r="255">
      <c r="F255" s="63"/>
      <c r="P255" s="4"/>
      <c r="Q255" s="4"/>
      <c r="R255" s="4"/>
      <c r="S255" s="63"/>
    </row>
    <row r="256">
      <c r="F256" s="63"/>
      <c r="P256" s="4"/>
      <c r="Q256" s="4"/>
      <c r="R256" s="4"/>
      <c r="S256" s="63"/>
    </row>
    <row r="257">
      <c r="F257" s="63"/>
      <c r="P257" s="4"/>
      <c r="Q257" s="4"/>
      <c r="R257" s="4"/>
      <c r="S257" s="63"/>
    </row>
    <row r="258">
      <c r="F258" s="63"/>
      <c r="P258" s="4"/>
      <c r="Q258" s="4"/>
      <c r="R258" s="4"/>
      <c r="S258" s="63"/>
    </row>
    <row r="259">
      <c r="F259" s="63"/>
      <c r="P259" s="4"/>
      <c r="Q259" s="4"/>
      <c r="R259" s="4"/>
      <c r="S259" s="63"/>
    </row>
    <row r="260">
      <c r="F260" s="63"/>
      <c r="P260" s="4"/>
      <c r="Q260" s="4"/>
      <c r="R260" s="4"/>
      <c r="S260" s="63"/>
    </row>
    <row r="261">
      <c r="F261" s="63"/>
      <c r="P261" s="4"/>
      <c r="Q261" s="4"/>
      <c r="R261" s="4"/>
      <c r="S261" s="63"/>
    </row>
    <row r="262">
      <c r="F262" s="63"/>
      <c r="P262" s="4"/>
      <c r="Q262" s="4"/>
      <c r="R262" s="4"/>
      <c r="S262" s="63"/>
    </row>
    <row r="263">
      <c r="F263" s="63"/>
      <c r="P263" s="4"/>
      <c r="Q263" s="4"/>
      <c r="R263" s="4"/>
      <c r="S263" s="63"/>
    </row>
    <row r="264">
      <c r="F264" s="63"/>
      <c r="P264" s="4"/>
      <c r="Q264" s="4"/>
      <c r="R264" s="4"/>
      <c r="S264" s="63"/>
    </row>
    <row r="265">
      <c r="F265" s="63"/>
      <c r="P265" s="4"/>
      <c r="Q265" s="4"/>
      <c r="R265" s="4"/>
      <c r="S265" s="63"/>
    </row>
    <row r="266">
      <c r="F266" s="63"/>
      <c r="P266" s="4"/>
      <c r="Q266" s="4"/>
      <c r="R266" s="4"/>
      <c r="S266" s="63"/>
    </row>
    <row r="267">
      <c r="F267" s="63"/>
      <c r="P267" s="4"/>
      <c r="Q267" s="4"/>
      <c r="R267" s="4"/>
      <c r="S267" s="63"/>
    </row>
    <row r="268">
      <c r="F268" s="63"/>
      <c r="P268" s="4"/>
      <c r="Q268" s="4"/>
      <c r="R268" s="4"/>
      <c r="S268" s="63"/>
    </row>
    <row r="269">
      <c r="F269" s="63"/>
      <c r="P269" s="4"/>
      <c r="Q269" s="4"/>
      <c r="R269" s="4"/>
      <c r="S269" s="63"/>
    </row>
    <row r="270">
      <c r="F270" s="63"/>
      <c r="P270" s="4"/>
      <c r="Q270" s="4"/>
      <c r="R270" s="4"/>
      <c r="S270" s="63"/>
    </row>
    <row r="271">
      <c r="F271" s="63"/>
      <c r="P271" s="4"/>
      <c r="Q271" s="4"/>
      <c r="R271" s="4"/>
      <c r="S271" s="63"/>
    </row>
    <row r="272">
      <c r="F272" s="63"/>
      <c r="P272" s="4"/>
      <c r="Q272" s="4"/>
      <c r="R272" s="4"/>
      <c r="S272" s="63"/>
    </row>
    <row r="273">
      <c r="F273" s="63"/>
      <c r="P273" s="4"/>
      <c r="Q273" s="4"/>
      <c r="R273" s="4"/>
      <c r="S273" s="63"/>
    </row>
    <row r="274">
      <c r="F274" s="63"/>
      <c r="P274" s="4"/>
      <c r="Q274" s="4"/>
      <c r="R274" s="4"/>
      <c r="S274" s="63"/>
    </row>
    <row r="275">
      <c r="F275" s="63"/>
      <c r="P275" s="4"/>
      <c r="Q275" s="4"/>
      <c r="R275" s="4"/>
      <c r="S275" s="63"/>
    </row>
    <row r="276">
      <c r="F276" s="63"/>
      <c r="P276" s="4"/>
      <c r="Q276" s="4"/>
      <c r="R276" s="4"/>
      <c r="S276" s="63"/>
    </row>
    <row r="277">
      <c r="F277" s="63"/>
      <c r="P277" s="4"/>
      <c r="Q277" s="4"/>
      <c r="R277" s="4"/>
      <c r="S277" s="63"/>
    </row>
    <row r="278">
      <c r="F278" s="63"/>
      <c r="P278" s="4"/>
      <c r="Q278" s="4"/>
      <c r="R278" s="4"/>
      <c r="S278" s="63"/>
    </row>
    <row r="279">
      <c r="F279" s="63"/>
      <c r="P279" s="4"/>
      <c r="Q279" s="4"/>
      <c r="R279" s="4"/>
      <c r="S279" s="63"/>
    </row>
    <row r="280">
      <c r="F280" s="63"/>
      <c r="P280" s="4"/>
      <c r="Q280" s="4"/>
      <c r="R280" s="4"/>
      <c r="S280" s="63"/>
    </row>
    <row r="281">
      <c r="F281" s="63"/>
      <c r="P281" s="4"/>
      <c r="Q281" s="4"/>
      <c r="R281" s="4"/>
      <c r="S281" s="63"/>
    </row>
    <row r="282">
      <c r="F282" s="63"/>
      <c r="P282" s="4"/>
      <c r="Q282" s="4"/>
      <c r="R282" s="4"/>
      <c r="S282" s="63"/>
    </row>
    <row r="283">
      <c r="F283" s="63"/>
      <c r="P283" s="4"/>
      <c r="Q283" s="4"/>
      <c r="R283" s="4"/>
      <c r="S283" s="63"/>
    </row>
    <row r="284">
      <c r="F284" s="63"/>
      <c r="P284" s="4"/>
      <c r="Q284" s="4"/>
      <c r="R284" s="4"/>
      <c r="S284" s="63"/>
    </row>
    <row r="285">
      <c r="F285" s="63"/>
      <c r="P285" s="4"/>
      <c r="Q285" s="4"/>
      <c r="R285" s="4"/>
      <c r="S285" s="63"/>
    </row>
    <row r="286">
      <c r="F286" s="63"/>
      <c r="P286" s="4"/>
      <c r="Q286" s="4"/>
      <c r="R286" s="4"/>
      <c r="S286" s="63"/>
    </row>
    <row r="287">
      <c r="F287" s="63"/>
      <c r="P287" s="4"/>
      <c r="Q287" s="4"/>
      <c r="R287" s="4"/>
      <c r="S287" s="63"/>
    </row>
    <row r="288">
      <c r="F288" s="63"/>
      <c r="P288" s="4"/>
      <c r="Q288" s="4"/>
      <c r="R288" s="4"/>
      <c r="S288" s="63"/>
    </row>
    <row r="289">
      <c r="F289" s="63"/>
      <c r="P289" s="4"/>
      <c r="Q289" s="4"/>
      <c r="R289" s="4"/>
      <c r="S289" s="63"/>
    </row>
    <row r="290">
      <c r="F290" s="63"/>
      <c r="P290" s="4"/>
      <c r="Q290" s="4"/>
      <c r="R290" s="4"/>
      <c r="S290" s="63"/>
    </row>
    <row r="291">
      <c r="F291" s="63"/>
      <c r="P291" s="4"/>
      <c r="Q291" s="4"/>
      <c r="R291" s="4"/>
      <c r="S291" s="63"/>
    </row>
    <row r="292">
      <c r="F292" s="63"/>
      <c r="P292" s="4"/>
      <c r="Q292" s="4"/>
      <c r="R292" s="4"/>
      <c r="S292" s="63"/>
    </row>
    <row r="293">
      <c r="F293" s="63"/>
      <c r="P293" s="4"/>
      <c r="Q293" s="4"/>
      <c r="R293" s="4"/>
      <c r="S293" s="63"/>
    </row>
    <row r="294">
      <c r="F294" s="63"/>
      <c r="P294" s="4"/>
      <c r="Q294" s="4"/>
      <c r="R294" s="4"/>
      <c r="S294" s="63"/>
    </row>
    <row r="295">
      <c r="F295" s="63"/>
      <c r="P295" s="4"/>
      <c r="Q295" s="4"/>
      <c r="R295" s="4"/>
      <c r="S295" s="63"/>
    </row>
    <row r="296">
      <c r="F296" s="63"/>
      <c r="P296" s="4"/>
      <c r="Q296" s="4"/>
      <c r="R296" s="4"/>
      <c r="S296" s="63"/>
    </row>
    <row r="297">
      <c r="F297" s="63"/>
      <c r="P297" s="4"/>
      <c r="Q297" s="4"/>
      <c r="R297" s="4"/>
      <c r="S297" s="63"/>
    </row>
    <row r="298">
      <c r="F298" s="63"/>
      <c r="P298" s="4"/>
      <c r="Q298" s="4"/>
      <c r="R298" s="4"/>
      <c r="S298" s="63"/>
    </row>
    <row r="299">
      <c r="F299" s="63"/>
      <c r="P299" s="4"/>
      <c r="Q299" s="4"/>
      <c r="R299" s="4"/>
      <c r="S299" s="63"/>
    </row>
    <row r="300">
      <c r="F300" s="63"/>
      <c r="P300" s="4"/>
      <c r="Q300" s="4"/>
      <c r="R300" s="4"/>
      <c r="S300" s="63"/>
    </row>
    <row r="301">
      <c r="F301" s="63"/>
      <c r="P301" s="4"/>
      <c r="Q301" s="4"/>
      <c r="R301" s="4"/>
      <c r="S301" s="63"/>
    </row>
    <row r="302">
      <c r="F302" s="63"/>
      <c r="P302" s="4"/>
      <c r="Q302" s="4"/>
      <c r="R302" s="4"/>
      <c r="S302" s="63"/>
    </row>
    <row r="303">
      <c r="F303" s="63"/>
      <c r="P303" s="4"/>
      <c r="Q303" s="4"/>
      <c r="R303" s="4"/>
      <c r="S303" s="63"/>
    </row>
    <row r="304">
      <c r="F304" s="63"/>
      <c r="P304" s="4"/>
      <c r="Q304" s="4"/>
      <c r="R304" s="4"/>
      <c r="S304" s="63"/>
    </row>
    <row r="305">
      <c r="F305" s="63"/>
      <c r="P305" s="4"/>
      <c r="Q305" s="4"/>
      <c r="R305" s="4"/>
      <c r="S305" s="63"/>
    </row>
    <row r="306">
      <c r="F306" s="63"/>
      <c r="P306" s="4"/>
      <c r="Q306" s="4"/>
      <c r="R306" s="4"/>
      <c r="S306" s="63"/>
    </row>
    <row r="307">
      <c r="F307" s="63"/>
      <c r="P307" s="4"/>
      <c r="Q307" s="4"/>
      <c r="R307" s="4"/>
      <c r="S307" s="63"/>
    </row>
    <row r="308">
      <c r="F308" s="63"/>
      <c r="P308" s="4"/>
      <c r="Q308" s="4"/>
      <c r="R308" s="4"/>
      <c r="S308" s="63"/>
    </row>
    <row r="309">
      <c r="F309" s="63"/>
      <c r="P309" s="4"/>
      <c r="Q309" s="4"/>
      <c r="R309" s="4"/>
      <c r="S309" s="63"/>
    </row>
    <row r="310">
      <c r="F310" s="63"/>
      <c r="P310" s="4"/>
      <c r="Q310" s="4"/>
      <c r="R310" s="4"/>
      <c r="S310" s="63"/>
    </row>
    <row r="311">
      <c r="F311" s="63"/>
      <c r="P311" s="4"/>
      <c r="Q311" s="4"/>
      <c r="R311" s="4"/>
      <c r="S311" s="63"/>
    </row>
    <row r="312">
      <c r="F312" s="63"/>
      <c r="P312" s="4"/>
      <c r="Q312" s="4"/>
      <c r="R312" s="4"/>
      <c r="S312" s="63"/>
    </row>
    <row r="313">
      <c r="F313" s="63"/>
      <c r="P313" s="4"/>
      <c r="Q313" s="4"/>
      <c r="R313" s="4"/>
      <c r="S313" s="63"/>
    </row>
    <row r="314">
      <c r="F314" s="63"/>
      <c r="P314" s="4"/>
      <c r="Q314" s="4"/>
      <c r="R314" s="4"/>
      <c r="S314" s="63"/>
    </row>
    <row r="315">
      <c r="F315" s="63"/>
      <c r="P315" s="4"/>
      <c r="Q315" s="4"/>
      <c r="R315" s="4"/>
      <c r="S315" s="63"/>
    </row>
    <row r="316">
      <c r="F316" s="63"/>
      <c r="P316" s="4"/>
      <c r="Q316" s="4"/>
      <c r="R316" s="4"/>
      <c r="S316" s="63"/>
    </row>
    <row r="317">
      <c r="F317" s="63"/>
      <c r="P317" s="4"/>
      <c r="Q317" s="4"/>
      <c r="R317" s="4"/>
      <c r="S317" s="63"/>
    </row>
    <row r="318">
      <c r="F318" s="63"/>
      <c r="P318" s="4"/>
      <c r="Q318" s="4"/>
      <c r="R318" s="4"/>
      <c r="S318" s="63"/>
    </row>
    <row r="319">
      <c r="F319" s="63"/>
      <c r="P319" s="4"/>
      <c r="Q319" s="4"/>
      <c r="R319" s="4"/>
      <c r="S319" s="63"/>
    </row>
    <row r="320">
      <c r="F320" s="63"/>
      <c r="P320" s="4"/>
      <c r="Q320" s="4"/>
      <c r="R320" s="4"/>
      <c r="S320" s="63"/>
    </row>
    <row r="321">
      <c r="F321" s="63"/>
      <c r="P321" s="4"/>
      <c r="Q321" s="4"/>
      <c r="R321" s="4"/>
      <c r="S321" s="63"/>
    </row>
    <row r="322">
      <c r="F322" s="63"/>
      <c r="P322" s="4"/>
      <c r="Q322" s="4"/>
      <c r="R322" s="4"/>
      <c r="S322" s="63"/>
    </row>
    <row r="323">
      <c r="F323" s="63"/>
      <c r="P323" s="4"/>
      <c r="Q323" s="4"/>
      <c r="R323" s="4"/>
      <c r="S323" s="63"/>
    </row>
    <row r="324">
      <c r="F324" s="63"/>
      <c r="P324" s="4"/>
      <c r="Q324" s="4"/>
      <c r="R324" s="4"/>
      <c r="S324" s="63"/>
    </row>
    <row r="325">
      <c r="F325" s="63"/>
      <c r="P325" s="4"/>
      <c r="Q325" s="4"/>
      <c r="R325" s="4"/>
      <c r="S325" s="63"/>
    </row>
    <row r="326">
      <c r="F326" s="63"/>
      <c r="P326" s="4"/>
      <c r="Q326" s="4"/>
      <c r="R326" s="4"/>
      <c r="S326" s="63"/>
    </row>
    <row r="327">
      <c r="F327" s="63"/>
      <c r="P327" s="4"/>
      <c r="Q327" s="4"/>
      <c r="R327" s="4"/>
      <c r="S327" s="63"/>
    </row>
    <row r="328">
      <c r="F328" s="63"/>
      <c r="P328" s="4"/>
      <c r="Q328" s="4"/>
      <c r="R328" s="4"/>
      <c r="S328" s="63"/>
    </row>
    <row r="329">
      <c r="F329" s="63"/>
      <c r="P329" s="4"/>
      <c r="Q329" s="4"/>
      <c r="R329" s="4"/>
      <c r="S329" s="63"/>
    </row>
    <row r="330">
      <c r="F330" s="63"/>
      <c r="P330" s="4"/>
      <c r="Q330" s="4"/>
      <c r="R330" s="4"/>
      <c r="S330" s="63"/>
    </row>
    <row r="331">
      <c r="F331" s="63"/>
      <c r="P331" s="4"/>
      <c r="Q331" s="4"/>
      <c r="R331" s="4"/>
      <c r="S331" s="63"/>
    </row>
    <row r="332">
      <c r="F332" s="63"/>
      <c r="P332" s="4"/>
      <c r="Q332" s="4"/>
      <c r="R332" s="4"/>
      <c r="S332" s="63"/>
    </row>
    <row r="333">
      <c r="F333" s="63"/>
      <c r="P333" s="4"/>
      <c r="Q333" s="4"/>
      <c r="R333" s="4"/>
      <c r="S333" s="63"/>
    </row>
    <row r="334">
      <c r="F334" s="63"/>
      <c r="P334" s="4"/>
      <c r="Q334" s="4"/>
      <c r="R334" s="4"/>
      <c r="S334" s="63"/>
    </row>
    <row r="335">
      <c r="F335" s="63"/>
      <c r="P335" s="4"/>
      <c r="Q335" s="4"/>
      <c r="R335" s="4"/>
      <c r="S335" s="63"/>
    </row>
    <row r="336">
      <c r="F336" s="63"/>
      <c r="P336" s="4"/>
      <c r="Q336" s="4"/>
      <c r="R336" s="4"/>
      <c r="S336" s="63"/>
    </row>
    <row r="337">
      <c r="F337" s="63"/>
      <c r="P337" s="4"/>
      <c r="Q337" s="4"/>
      <c r="R337" s="4"/>
      <c r="S337" s="63"/>
    </row>
    <row r="338">
      <c r="F338" s="63"/>
      <c r="P338" s="4"/>
      <c r="Q338" s="4"/>
      <c r="R338" s="4"/>
      <c r="S338" s="63"/>
    </row>
    <row r="339">
      <c r="F339" s="63"/>
      <c r="P339" s="4"/>
      <c r="Q339" s="4"/>
      <c r="R339" s="4"/>
      <c r="S339" s="63"/>
    </row>
    <row r="340">
      <c r="F340" s="63"/>
      <c r="P340" s="4"/>
      <c r="Q340" s="4"/>
      <c r="R340" s="4"/>
      <c r="S340" s="63"/>
    </row>
    <row r="341">
      <c r="F341" s="63"/>
      <c r="P341" s="4"/>
      <c r="Q341" s="4"/>
      <c r="R341" s="4"/>
      <c r="S341" s="63"/>
    </row>
    <row r="342">
      <c r="F342" s="63"/>
      <c r="P342" s="4"/>
      <c r="Q342" s="4"/>
      <c r="R342" s="4"/>
      <c r="S342" s="63"/>
    </row>
    <row r="343">
      <c r="F343" s="63"/>
      <c r="P343" s="4"/>
      <c r="Q343" s="4"/>
      <c r="R343" s="4"/>
      <c r="S343" s="63"/>
    </row>
    <row r="344">
      <c r="F344" s="63"/>
      <c r="P344" s="4"/>
      <c r="Q344" s="4"/>
      <c r="R344" s="4"/>
      <c r="S344" s="63"/>
    </row>
    <row r="345">
      <c r="F345" s="63"/>
      <c r="P345" s="4"/>
      <c r="Q345" s="4"/>
      <c r="R345" s="4"/>
      <c r="S345" s="63"/>
    </row>
    <row r="346">
      <c r="F346" s="63"/>
      <c r="P346" s="4"/>
      <c r="Q346" s="4"/>
      <c r="R346" s="4"/>
      <c r="S346" s="63"/>
    </row>
    <row r="347">
      <c r="F347" s="63"/>
      <c r="P347" s="4"/>
      <c r="Q347" s="4"/>
      <c r="R347" s="4"/>
      <c r="S347" s="63"/>
    </row>
    <row r="348">
      <c r="F348" s="63"/>
      <c r="P348" s="4"/>
      <c r="Q348" s="4"/>
      <c r="R348" s="4"/>
      <c r="S348" s="63"/>
    </row>
    <row r="349">
      <c r="F349" s="63"/>
      <c r="P349" s="4"/>
      <c r="Q349" s="4"/>
      <c r="R349" s="4"/>
      <c r="S349" s="63"/>
    </row>
    <row r="350">
      <c r="F350" s="63"/>
      <c r="P350" s="4"/>
      <c r="Q350" s="4"/>
      <c r="R350" s="4"/>
      <c r="S350" s="63"/>
    </row>
    <row r="351">
      <c r="F351" s="63"/>
      <c r="P351" s="4"/>
      <c r="Q351" s="4"/>
      <c r="R351" s="4"/>
      <c r="S351" s="63"/>
    </row>
    <row r="352">
      <c r="F352" s="63"/>
      <c r="P352" s="4"/>
      <c r="Q352" s="4"/>
      <c r="R352" s="4"/>
      <c r="S352" s="63"/>
    </row>
    <row r="353">
      <c r="F353" s="63"/>
      <c r="P353" s="4"/>
      <c r="Q353" s="4"/>
      <c r="R353" s="4"/>
      <c r="S353" s="63"/>
    </row>
    <row r="354">
      <c r="F354" s="63"/>
      <c r="P354" s="4"/>
      <c r="Q354" s="4"/>
      <c r="R354" s="4"/>
      <c r="S354" s="63"/>
    </row>
    <row r="355">
      <c r="F355" s="63"/>
      <c r="P355" s="4"/>
      <c r="Q355" s="4"/>
      <c r="R355" s="4"/>
      <c r="S355" s="63"/>
    </row>
    <row r="356">
      <c r="F356" s="63"/>
      <c r="P356" s="4"/>
      <c r="Q356" s="4"/>
      <c r="R356" s="4"/>
      <c r="S356" s="63"/>
    </row>
    <row r="357">
      <c r="F357" s="63"/>
      <c r="P357" s="4"/>
      <c r="Q357" s="4"/>
      <c r="R357" s="4"/>
      <c r="S357" s="63"/>
    </row>
    <row r="358">
      <c r="F358" s="63"/>
      <c r="P358" s="4"/>
      <c r="Q358" s="4"/>
      <c r="R358" s="4"/>
      <c r="S358" s="63"/>
    </row>
    <row r="359">
      <c r="F359" s="63"/>
      <c r="P359" s="4"/>
      <c r="Q359" s="4"/>
      <c r="R359" s="4"/>
      <c r="S359" s="63"/>
    </row>
    <row r="360">
      <c r="F360" s="63"/>
      <c r="P360" s="4"/>
      <c r="Q360" s="4"/>
      <c r="R360" s="4"/>
      <c r="S360" s="63"/>
    </row>
    <row r="361">
      <c r="F361" s="63"/>
      <c r="P361" s="4"/>
      <c r="Q361" s="4"/>
      <c r="R361" s="4"/>
      <c r="S361" s="63"/>
    </row>
    <row r="362">
      <c r="F362" s="63"/>
      <c r="P362" s="4"/>
      <c r="Q362" s="4"/>
      <c r="R362" s="4"/>
      <c r="S362" s="63"/>
    </row>
    <row r="363">
      <c r="F363" s="63"/>
      <c r="P363" s="4"/>
      <c r="Q363" s="4"/>
      <c r="R363" s="4"/>
      <c r="S363" s="63"/>
    </row>
    <row r="364">
      <c r="F364" s="63"/>
      <c r="P364" s="4"/>
      <c r="Q364" s="4"/>
      <c r="R364" s="4"/>
      <c r="S364" s="63"/>
    </row>
    <row r="365">
      <c r="F365" s="63"/>
      <c r="P365" s="4"/>
      <c r="Q365" s="4"/>
      <c r="R365" s="4"/>
      <c r="S365" s="63"/>
    </row>
    <row r="366">
      <c r="F366" s="63"/>
      <c r="P366" s="4"/>
      <c r="Q366" s="4"/>
      <c r="R366" s="4"/>
      <c r="S366" s="63"/>
    </row>
    <row r="367">
      <c r="F367" s="63"/>
      <c r="P367" s="4"/>
      <c r="Q367" s="4"/>
      <c r="R367" s="4"/>
      <c r="S367" s="63"/>
    </row>
    <row r="368">
      <c r="F368" s="63"/>
      <c r="P368" s="4"/>
      <c r="Q368" s="4"/>
      <c r="R368" s="4"/>
      <c r="S368" s="63"/>
    </row>
    <row r="369">
      <c r="F369" s="63"/>
      <c r="P369" s="4"/>
      <c r="Q369" s="4"/>
      <c r="R369" s="4"/>
      <c r="S369" s="63"/>
    </row>
    <row r="370">
      <c r="F370" s="63"/>
      <c r="P370" s="4"/>
      <c r="Q370" s="4"/>
      <c r="R370" s="4"/>
      <c r="S370" s="63"/>
    </row>
    <row r="371">
      <c r="F371" s="63"/>
      <c r="P371" s="4"/>
      <c r="Q371" s="4"/>
      <c r="R371" s="4"/>
      <c r="S371" s="63"/>
    </row>
    <row r="372">
      <c r="F372" s="63"/>
      <c r="P372" s="4"/>
      <c r="Q372" s="4"/>
      <c r="R372" s="4"/>
      <c r="S372" s="63"/>
    </row>
    <row r="373">
      <c r="F373" s="63"/>
      <c r="P373" s="4"/>
      <c r="Q373" s="4"/>
      <c r="R373" s="4"/>
      <c r="S373" s="63"/>
    </row>
    <row r="374">
      <c r="F374" s="63"/>
      <c r="P374" s="4"/>
      <c r="Q374" s="4"/>
      <c r="R374" s="4"/>
      <c r="S374" s="63"/>
    </row>
    <row r="375">
      <c r="F375" s="63"/>
      <c r="P375" s="4"/>
      <c r="Q375" s="4"/>
      <c r="R375" s="4"/>
      <c r="S375" s="63"/>
    </row>
    <row r="376">
      <c r="F376" s="63"/>
      <c r="P376" s="4"/>
      <c r="Q376" s="4"/>
      <c r="R376" s="4"/>
      <c r="S376" s="63"/>
    </row>
    <row r="377">
      <c r="F377" s="63"/>
      <c r="P377" s="4"/>
      <c r="Q377" s="4"/>
      <c r="R377" s="4"/>
      <c r="S377" s="63"/>
    </row>
    <row r="378">
      <c r="F378" s="63"/>
      <c r="P378" s="4"/>
      <c r="Q378" s="4"/>
      <c r="R378" s="4"/>
      <c r="S378" s="63"/>
    </row>
    <row r="379">
      <c r="F379" s="63"/>
      <c r="P379" s="4"/>
      <c r="Q379" s="4"/>
      <c r="R379" s="4"/>
      <c r="S379" s="63"/>
    </row>
    <row r="380">
      <c r="F380" s="63"/>
      <c r="P380" s="4"/>
      <c r="Q380" s="4"/>
      <c r="R380" s="4"/>
      <c r="S380" s="63"/>
    </row>
    <row r="381">
      <c r="F381" s="63"/>
      <c r="P381" s="4"/>
      <c r="Q381" s="4"/>
      <c r="R381" s="4"/>
      <c r="S381" s="63"/>
    </row>
    <row r="382">
      <c r="F382" s="63"/>
      <c r="P382" s="4"/>
      <c r="Q382" s="4"/>
      <c r="R382" s="4"/>
      <c r="S382" s="63"/>
    </row>
    <row r="383">
      <c r="F383" s="63"/>
      <c r="P383" s="4"/>
      <c r="Q383" s="4"/>
      <c r="R383" s="4"/>
      <c r="S383" s="63"/>
    </row>
    <row r="384">
      <c r="F384" s="63"/>
      <c r="P384" s="4"/>
      <c r="Q384" s="4"/>
      <c r="R384" s="4"/>
      <c r="S384" s="63"/>
    </row>
    <row r="385">
      <c r="F385" s="63"/>
      <c r="P385" s="4"/>
      <c r="Q385" s="4"/>
      <c r="R385" s="4"/>
      <c r="S385" s="63"/>
    </row>
    <row r="386">
      <c r="F386" s="63"/>
      <c r="P386" s="4"/>
      <c r="Q386" s="4"/>
      <c r="R386" s="4"/>
      <c r="S386" s="63"/>
    </row>
    <row r="387">
      <c r="F387" s="63"/>
      <c r="P387" s="4"/>
      <c r="Q387" s="4"/>
      <c r="R387" s="4"/>
      <c r="S387" s="63"/>
    </row>
    <row r="388">
      <c r="F388" s="63"/>
      <c r="P388" s="4"/>
      <c r="Q388" s="4"/>
      <c r="R388" s="4"/>
      <c r="S388" s="63"/>
    </row>
    <row r="389">
      <c r="F389" s="63"/>
      <c r="P389" s="4"/>
      <c r="Q389" s="4"/>
      <c r="R389" s="4"/>
      <c r="S389" s="63"/>
    </row>
    <row r="390">
      <c r="F390" s="63"/>
      <c r="P390" s="4"/>
      <c r="Q390" s="4"/>
      <c r="R390" s="4"/>
      <c r="S390" s="63"/>
    </row>
    <row r="391">
      <c r="F391" s="63"/>
      <c r="P391" s="4"/>
      <c r="Q391" s="4"/>
      <c r="R391" s="4"/>
      <c r="S391" s="63"/>
    </row>
    <row r="392">
      <c r="F392" s="63"/>
      <c r="P392" s="4"/>
      <c r="Q392" s="4"/>
      <c r="R392" s="4"/>
      <c r="S392" s="63"/>
    </row>
    <row r="393">
      <c r="F393" s="63"/>
      <c r="P393" s="4"/>
      <c r="Q393" s="4"/>
      <c r="R393" s="4"/>
      <c r="S393" s="63"/>
    </row>
    <row r="394">
      <c r="F394" s="63"/>
      <c r="P394" s="4"/>
      <c r="Q394" s="4"/>
      <c r="R394" s="4"/>
      <c r="S394" s="63"/>
    </row>
    <row r="395">
      <c r="F395" s="63"/>
      <c r="P395" s="4"/>
      <c r="Q395" s="4"/>
      <c r="R395" s="4"/>
      <c r="S395" s="63"/>
    </row>
    <row r="396">
      <c r="F396" s="63"/>
      <c r="P396" s="4"/>
      <c r="Q396" s="4"/>
      <c r="R396" s="4"/>
      <c r="S396" s="63"/>
    </row>
    <row r="397">
      <c r="F397" s="63"/>
      <c r="P397" s="4"/>
      <c r="Q397" s="4"/>
      <c r="R397" s="4"/>
      <c r="S397" s="63"/>
    </row>
    <row r="398">
      <c r="F398" s="63"/>
      <c r="P398" s="4"/>
      <c r="Q398" s="4"/>
      <c r="R398" s="4"/>
      <c r="S398" s="63"/>
    </row>
    <row r="399">
      <c r="F399" s="63"/>
      <c r="P399" s="4"/>
      <c r="Q399" s="4"/>
      <c r="R399" s="4"/>
      <c r="S399" s="63"/>
    </row>
    <row r="400">
      <c r="F400" s="63"/>
      <c r="P400" s="4"/>
      <c r="Q400" s="4"/>
      <c r="R400" s="4"/>
      <c r="S400" s="63"/>
    </row>
    <row r="401">
      <c r="F401" s="63"/>
      <c r="P401" s="4"/>
      <c r="Q401" s="4"/>
      <c r="R401" s="4"/>
      <c r="S401" s="63"/>
    </row>
    <row r="402">
      <c r="F402" s="63"/>
      <c r="P402" s="4"/>
      <c r="Q402" s="4"/>
      <c r="R402" s="4"/>
      <c r="S402" s="63"/>
    </row>
    <row r="403">
      <c r="F403" s="63"/>
      <c r="P403" s="4"/>
      <c r="Q403" s="4"/>
      <c r="R403" s="4"/>
      <c r="S403" s="63"/>
    </row>
    <row r="404">
      <c r="F404" s="63"/>
      <c r="P404" s="4"/>
      <c r="Q404" s="4"/>
      <c r="R404" s="4"/>
      <c r="S404" s="63"/>
    </row>
    <row r="405">
      <c r="F405" s="63"/>
      <c r="P405" s="4"/>
      <c r="Q405" s="4"/>
      <c r="R405" s="4"/>
      <c r="S405" s="63"/>
    </row>
    <row r="406">
      <c r="F406" s="63"/>
      <c r="P406" s="4"/>
      <c r="Q406" s="4"/>
      <c r="R406" s="4"/>
      <c r="S406" s="63"/>
    </row>
    <row r="407">
      <c r="F407" s="63"/>
      <c r="P407" s="4"/>
      <c r="Q407" s="4"/>
      <c r="R407" s="4"/>
      <c r="S407" s="63"/>
    </row>
    <row r="408">
      <c r="F408" s="63"/>
      <c r="P408" s="4"/>
      <c r="Q408" s="4"/>
      <c r="R408" s="4"/>
      <c r="S408" s="63"/>
    </row>
    <row r="409">
      <c r="F409" s="63"/>
      <c r="P409" s="4"/>
      <c r="Q409" s="4"/>
      <c r="R409" s="4"/>
      <c r="S409" s="63"/>
    </row>
    <row r="410">
      <c r="F410" s="63"/>
      <c r="P410" s="4"/>
      <c r="Q410" s="4"/>
      <c r="R410" s="4"/>
      <c r="S410" s="63"/>
    </row>
    <row r="411">
      <c r="F411" s="63"/>
      <c r="P411" s="4"/>
      <c r="Q411" s="4"/>
      <c r="R411" s="4"/>
      <c r="S411" s="63"/>
    </row>
    <row r="412">
      <c r="F412" s="63"/>
      <c r="P412" s="4"/>
      <c r="Q412" s="4"/>
      <c r="R412" s="4"/>
      <c r="S412" s="63"/>
    </row>
    <row r="413">
      <c r="F413" s="63"/>
      <c r="P413" s="4"/>
      <c r="Q413" s="4"/>
      <c r="R413" s="4"/>
      <c r="S413" s="63"/>
    </row>
    <row r="414">
      <c r="F414" s="63"/>
      <c r="P414" s="4"/>
      <c r="Q414" s="4"/>
      <c r="R414" s="4"/>
      <c r="S414" s="63"/>
    </row>
    <row r="415">
      <c r="F415" s="63"/>
      <c r="P415" s="4"/>
      <c r="Q415" s="4"/>
      <c r="R415" s="4"/>
      <c r="S415" s="63"/>
    </row>
    <row r="416">
      <c r="F416" s="63"/>
      <c r="P416" s="4"/>
      <c r="Q416" s="4"/>
      <c r="R416" s="4"/>
      <c r="S416" s="63"/>
    </row>
    <row r="417">
      <c r="F417" s="63"/>
      <c r="P417" s="4"/>
      <c r="Q417" s="4"/>
      <c r="R417" s="4"/>
      <c r="S417" s="63"/>
    </row>
    <row r="418">
      <c r="F418" s="63"/>
      <c r="P418" s="4"/>
      <c r="Q418" s="4"/>
      <c r="R418" s="4"/>
      <c r="S418" s="63"/>
    </row>
    <row r="419">
      <c r="F419" s="63"/>
      <c r="P419" s="4"/>
      <c r="Q419" s="4"/>
      <c r="R419" s="4"/>
      <c r="S419" s="63"/>
    </row>
    <row r="420">
      <c r="F420" s="63"/>
      <c r="P420" s="4"/>
      <c r="Q420" s="4"/>
      <c r="R420" s="4"/>
      <c r="S420" s="63"/>
    </row>
    <row r="421">
      <c r="F421" s="63"/>
      <c r="P421" s="4"/>
      <c r="Q421" s="4"/>
      <c r="R421" s="4"/>
      <c r="S421" s="63"/>
    </row>
    <row r="422">
      <c r="F422" s="63"/>
      <c r="P422" s="4"/>
      <c r="Q422" s="4"/>
      <c r="R422" s="4"/>
      <c r="S422" s="63"/>
    </row>
    <row r="423">
      <c r="F423" s="63"/>
      <c r="P423" s="4"/>
      <c r="Q423" s="4"/>
      <c r="R423" s="4"/>
      <c r="S423" s="63"/>
    </row>
    <row r="424">
      <c r="F424" s="63"/>
      <c r="P424" s="4"/>
      <c r="Q424" s="4"/>
      <c r="R424" s="4"/>
      <c r="S424" s="63"/>
    </row>
    <row r="425">
      <c r="F425" s="63"/>
      <c r="P425" s="4"/>
      <c r="Q425" s="4"/>
      <c r="R425" s="4"/>
      <c r="S425" s="63"/>
    </row>
    <row r="426">
      <c r="F426" s="63"/>
      <c r="P426" s="4"/>
      <c r="Q426" s="4"/>
      <c r="R426" s="4"/>
      <c r="S426" s="63"/>
    </row>
    <row r="427">
      <c r="F427" s="63"/>
      <c r="P427" s="4"/>
      <c r="Q427" s="4"/>
      <c r="R427" s="4"/>
      <c r="S427" s="63"/>
    </row>
    <row r="428">
      <c r="F428" s="63"/>
      <c r="P428" s="4"/>
      <c r="Q428" s="4"/>
      <c r="R428" s="4"/>
      <c r="S428" s="63"/>
    </row>
    <row r="429">
      <c r="F429" s="63"/>
      <c r="P429" s="4"/>
      <c r="Q429" s="4"/>
      <c r="R429" s="4"/>
      <c r="S429" s="63"/>
    </row>
    <row r="430">
      <c r="F430" s="63"/>
      <c r="P430" s="4"/>
      <c r="Q430" s="4"/>
      <c r="R430" s="4"/>
      <c r="S430" s="63"/>
    </row>
    <row r="431">
      <c r="F431" s="63"/>
      <c r="P431" s="4"/>
      <c r="Q431" s="4"/>
      <c r="R431" s="4"/>
      <c r="S431" s="63"/>
    </row>
    <row r="432">
      <c r="F432" s="63"/>
      <c r="P432" s="4"/>
      <c r="Q432" s="4"/>
      <c r="R432" s="4"/>
      <c r="S432" s="63"/>
    </row>
    <row r="433">
      <c r="F433" s="63"/>
      <c r="P433" s="4"/>
      <c r="Q433" s="4"/>
      <c r="R433" s="4"/>
      <c r="S433" s="63"/>
    </row>
    <row r="434">
      <c r="F434" s="63"/>
      <c r="P434" s="4"/>
      <c r="Q434" s="4"/>
      <c r="R434" s="4"/>
      <c r="S434" s="63"/>
    </row>
    <row r="435">
      <c r="F435" s="63"/>
      <c r="P435" s="4"/>
      <c r="Q435" s="4"/>
      <c r="R435" s="4"/>
      <c r="S435" s="63"/>
    </row>
    <row r="436">
      <c r="F436" s="63"/>
      <c r="P436" s="4"/>
      <c r="Q436" s="4"/>
      <c r="R436" s="4"/>
      <c r="S436" s="63"/>
    </row>
    <row r="437">
      <c r="F437" s="63"/>
      <c r="P437" s="4"/>
      <c r="Q437" s="4"/>
      <c r="R437" s="4"/>
      <c r="S437" s="63"/>
    </row>
    <row r="438">
      <c r="F438" s="63"/>
      <c r="P438" s="4"/>
      <c r="Q438" s="4"/>
      <c r="R438" s="4"/>
      <c r="S438" s="63"/>
    </row>
    <row r="439">
      <c r="F439" s="63"/>
      <c r="P439" s="4"/>
      <c r="Q439" s="4"/>
      <c r="R439" s="4"/>
      <c r="S439" s="63"/>
    </row>
    <row r="440">
      <c r="F440" s="63"/>
      <c r="P440" s="4"/>
      <c r="Q440" s="4"/>
      <c r="R440" s="4"/>
      <c r="S440" s="63"/>
    </row>
    <row r="441">
      <c r="F441" s="63"/>
      <c r="P441" s="4"/>
      <c r="Q441" s="4"/>
      <c r="R441" s="4"/>
      <c r="S441" s="63"/>
    </row>
    <row r="442">
      <c r="F442" s="63"/>
      <c r="P442" s="4"/>
      <c r="Q442" s="4"/>
      <c r="R442" s="4"/>
      <c r="S442" s="63"/>
    </row>
    <row r="443">
      <c r="F443" s="63"/>
      <c r="P443" s="4"/>
      <c r="Q443" s="4"/>
      <c r="R443" s="4"/>
      <c r="S443" s="63"/>
    </row>
    <row r="444">
      <c r="F444" s="63"/>
      <c r="P444" s="4"/>
      <c r="Q444" s="4"/>
      <c r="R444" s="4"/>
      <c r="S444" s="63"/>
    </row>
    <row r="445">
      <c r="F445" s="63"/>
      <c r="P445" s="4"/>
      <c r="Q445" s="4"/>
      <c r="R445" s="4"/>
      <c r="S445" s="63"/>
    </row>
    <row r="446">
      <c r="F446" s="63"/>
      <c r="P446" s="4"/>
      <c r="Q446" s="4"/>
      <c r="R446" s="4"/>
      <c r="S446" s="63"/>
    </row>
    <row r="447">
      <c r="F447" s="63"/>
      <c r="P447" s="4"/>
      <c r="Q447" s="4"/>
      <c r="R447" s="4"/>
      <c r="S447" s="63"/>
    </row>
    <row r="448">
      <c r="F448" s="63"/>
      <c r="P448" s="4"/>
      <c r="Q448" s="4"/>
      <c r="R448" s="4"/>
      <c r="S448" s="63"/>
    </row>
    <row r="449">
      <c r="F449" s="63"/>
      <c r="P449" s="4"/>
      <c r="Q449" s="4"/>
      <c r="R449" s="4"/>
      <c r="S449" s="63"/>
    </row>
    <row r="450">
      <c r="F450" s="63"/>
      <c r="P450" s="4"/>
      <c r="Q450" s="4"/>
      <c r="R450" s="4"/>
      <c r="S450" s="63"/>
    </row>
    <row r="451">
      <c r="F451" s="63"/>
      <c r="P451" s="4"/>
      <c r="Q451" s="4"/>
      <c r="R451" s="4"/>
      <c r="S451" s="63"/>
    </row>
    <row r="452">
      <c r="F452" s="63"/>
      <c r="P452" s="4"/>
      <c r="Q452" s="4"/>
      <c r="R452" s="4"/>
      <c r="S452" s="63"/>
    </row>
    <row r="453">
      <c r="F453" s="63"/>
      <c r="P453" s="4"/>
      <c r="Q453" s="4"/>
      <c r="R453" s="4"/>
      <c r="S453" s="63"/>
    </row>
    <row r="454">
      <c r="F454" s="63"/>
      <c r="P454" s="4"/>
      <c r="Q454" s="4"/>
      <c r="R454" s="4"/>
      <c r="S454" s="63"/>
    </row>
    <row r="455">
      <c r="F455" s="63"/>
      <c r="P455" s="4"/>
      <c r="Q455" s="4"/>
      <c r="R455" s="4"/>
      <c r="S455" s="63"/>
    </row>
    <row r="456">
      <c r="F456" s="63"/>
      <c r="P456" s="4"/>
      <c r="Q456" s="4"/>
      <c r="R456" s="4"/>
      <c r="S456" s="63"/>
    </row>
    <row r="457">
      <c r="F457" s="63"/>
      <c r="P457" s="4"/>
      <c r="Q457" s="4"/>
      <c r="R457" s="4"/>
      <c r="S457" s="63"/>
    </row>
    <row r="458">
      <c r="F458" s="63"/>
      <c r="P458" s="4"/>
      <c r="Q458" s="4"/>
      <c r="R458" s="4"/>
      <c r="S458" s="63"/>
    </row>
    <row r="459">
      <c r="F459" s="63"/>
      <c r="P459" s="4"/>
      <c r="Q459" s="4"/>
      <c r="R459" s="4"/>
      <c r="S459" s="63"/>
    </row>
    <row r="460">
      <c r="F460" s="63"/>
      <c r="P460" s="4"/>
      <c r="Q460" s="4"/>
      <c r="R460" s="4"/>
      <c r="S460" s="63"/>
    </row>
    <row r="461">
      <c r="F461" s="63"/>
      <c r="P461" s="4"/>
      <c r="Q461" s="4"/>
      <c r="R461" s="4"/>
      <c r="S461" s="63"/>
    </row>
    <row r="462">
      <c r="F462" s="63"/>
      <c r="P462" s="4"/>
      <c r="Q462" s="4"/>
      <c r="R462" s="4"/>
      <c r="S462" s="63"/>
    </row>
    <row r="463">
      <c r="F463" s="63"/>
      <c r="P463" s="4"/>
      <c r="Q463" s="4"/>
      <c r="R463" s="4"/>
      <c r="S463" s="63"/>
    </row>
    <row r="464">
      <c r="F464" s="63"/>
      <c r="P464" s="4"/>
      <c r="Q464" s="4"/>
      <c r="R464" s="4"/>
      <c r="S464" s="63"/>
    </row>
    <row r="465">
      <c r="F465" s="63"/>
      <c r="P465" s="4"/>
      <c r="Q465" s="4"/>
      <c r="R465" s="4"/>
      <c r="S465" s="63"/>
    </row>
    <row r="466">
      <c r="F466" s="63"/>
      <c r="P466" s="4"/>
      <c r="Q466" s="4"/>
      <c r="R466" s="4"/>
      <c r="S466" s="63"/>
    </row>
    <row r="467">
      <c r="F467" s="63"/>
      <c r="P467" s="4"/>
      <c r="Q467" s="4"/>
      <c r="R467" s="4"/>
      <c r="S467" s="63"/>
    </row>
    <row r="468">
      <c r="F468" s="63"/>
      <c r="P468" s="4"/>
      <c r="Q468" s="4"/>
      <c r="R468" s="4"/>
      <c r="S468" s="63"/>
    </row>
    <row r="469">
      <c r="F469" s="63"/>
      <c r="P469" s="4"/>
      <c r="Q469" s="4"/>
      <c r="R469" s="4"/>
      <c r="S469" s="63"/>
    </row>
    <row r="470">
      <c r="F470" s="63"/>
      <c r="P470" s="4"/>
      <c r="Q470" s="4"/>
      <c r="R470" s="4"/>
      <c r="S470" s="63"/>
    </row>
    <row r="471">
      <c r="F471" s="63"/>
      <c r="P471" s="4"/>
      <c r="Q471" s="4"/>
      <c r="R471" s="4"/>
      <c r="S471" s="63"/>
    </row>
    <row r="472">
      <c r="F472" s="63"/>
      <c r="P472" s="4"/>
      <c r="Q472" s="4"/>
      <c r="R472" s="4"/>
      <c r="S472" s="63"/>
    </row>
    <row r="473">
      <c r="F473" s="63"/>
      <c r="P473" s="4"/>
      <c r="Q473" s="4"/>
      <c r="R473" s="4"/>
      <c r="S473" s="63"/>
    </row>
    <row r="474">
      <c r="F474" s="63"/>
      <c r="P474" s="4"/>
      <c r="Q474" s="4"/>
      <c r="R474" s="4"/>
      <c r="S474" s="63"/>
    </row>
    <row r="475">
      <c r="F475" s="63"/>
      <c r="P475" s="4"/>
      <c r="Q475" s="4"/>
      <c r="R475" s="4"/>
      <c r="S475" s="63"/>
    </row>
    <row r="476">
      <c r="F476" s="63"/>
      <c r="P476" s="4"/>
      <c r="Q476" s="4"/>
      <c r="R476" s="4"/>
      <c r="S476" s="63"/>
    </row>
    <row r="477">
      <c r="F477" s="63"/>
      <c r="P477" s="4"/>
      <c r="Q477" s="4"/>
      <c r="R477" s="4"/>
      <c r="S477" s="63"/>
    </row>
    <row r="478">
      <c r="F478" s="63"/>
      <c r="P478" s="4"/>
      <c r="Q478" s="4"/>
      <c r="R478" s="4"/>
      <c r="S478" s="63"/>
    </row>
    <row r="479">
      <c r="F479" s="63"/>
      <c r="P479" s="4"/>
      <c r="Q479" s="4"/>
      <c r="R479" s="4"/>
      <c r="S479" s="63"/>
    </row>
    <row r="480">
      <c r="F480" s="63"/>
      <c r="P480" s="4"/>
      <c r="Q480" s="4"/>
      <c r="R480" s="4"/>
      <c r="S480" s="63"/>
    </row>
    <row r="481">
      <c r="F481" s="63"/>
      <c r="P481" s="4"/>
      <c r="Q481" s="4"/>
      <c r="R481" s="4"/>
      <c r="S481" s="63"/>
    </row>
    <row r="482">
      <c r="F482" s="63"/>
      <c r="P482" s="4"/>
      <c r="Q482" s="4"/>
      <c r="R482" s="4"/>
      <c r="S482" s="63"/>
    </row>
    <row r="483">
      <c r="F483" s="63"/>
      <c r="P483" s="4"/>
      <c r="Q483" s="4"/>
      <c r="R483" s="4"/>
      <c r="S483" s="63"/>
    </row>
    <row r="484">
      <c r="F484" s="63"/>
      <c r="P484" s="4"/>
      <c r="Q484" s="4"/>
      <c r="R484" s="4"/>
      <c r="S484" s="63"/>
    </row>
    <row r="485">
      <c r="F485" s="63"/>
      <c r="P485" s="4"/>
      <c r="Q485" s="4"/>
      <c r="R485" s="4"/>
      <c r="S485" s="63"/>
    </row>
    <row r="486">
      <c r="F486" s="63"/>
      <c r="P486" s="4"/>
      <c r="Q486" s="4"/>
      <c r="R486" s="4"/>
      <c r="S486" s="63"/>
    </row>
    <row r="487">
      <c r="F487" s="63"/>
      <c r="P487" s="4"/>
      <c r="Q487" s="4"/>
      <c r="R487" s="4"/>
      <c r="S487" s="63"/>
    </row>
    <row r="488">
      <c r="F488" s="63"/>
      <c r="P488" s="4"/>
      <c r="Q488" s="4"/>
      <c r="R488" s="4"/>
      <c r="S488" s="63"/>
    </row>
    <row r="489">
      <c r="F489" s="63"/>
      <c r="P489" s="4"/>
      <c r="Q489" s="4"/>
      <c r="R489" s="4"/>
      <c r="S489" s="63"/>
    </row>
    <row r="490">
      <c r="F490" s="63"/>
      <c r="P490" s="4"/>
      <c r="Q490" s="4"/>
      <c r="R490" s="4"/>
      <c r="S490" s="63"/>
    </row>
    <row r="491">
      <c r="F491" s="63"/>
      <c r="P491" s="4"/>
      <c r="Q491" s="4"/>
      <c r="R491" s="4"/>
      <c r="S491" s="63"/>
    </row>
    <row r="492">
      <c r="F492" s="63"/>
      <c r="P492" s="4"/>
      <c r="Q492" s="4"/>
      <c r="R492" s="4"/>
      <c r="S492" s="63"/>
    </row>
    <row r="493">
      <c r="F493" s="63"/>
      <c r="P493" s="4"/>
      <c r="Q493" s="4"/>
      <c r="R493" s="4"/>
      <c r="S493" s="63"/>
    </row>
    <row r="494">
      <c r="F494" s="63"/>
      <c r="P494" s="4"/>
      <c r="Q494" s="4"/>
      <c r="R494" s="4"/>
      <c r="S494" s="63"/>
    </row>
    <row r="495">
      <c r="F495" s="63"/>
      <c r="P495" s="4"/>
      <c r="Q495" s="4"/>
      <c r="R495" s="4"/>
      <c r="S495" s="63"/>
    </row>
    <row r="496">
      <c r="F496" s="63"/>
      <c r="P496" s="4"/>
      <c r="Q496" s="4"/>
      <c r="R496" s="4"/>
      <c r="S496" s="63"/>
    </row>
    <row r="497">
      <c r="F497" s="63"/>
      <c r="P497" s="4"/>
      <c r="Q497" s="4"/>
      <c r="R497" s="4"/>
      <c r="S497" s="63"/>
    </row>
    <row r="498">
      <c r="F498" s="63"/>
      <c r="P498" s="4"/>
      <c r="Q498" s="4"/>
      <c r="R498" s="4"/>
      <c r="S498" s="63"/>
    </row>
    <row r="499">
      <c r="F499" s="63"/>
      <c r="P499" s="4"/>
      <c r="Q499" s="4"/>
      <c r="R499" s="4"/>
      <c r="S499" s="63"/>
    </row>
    <row r="500">
      <c r="F500" s="63"/>
      <c r="P500" s="4"/>
      <c r="Q500" s="4"/>
      <c r="R500" s="4"/>
      <c r="S500" s="63"/>
    </row>
    <row r="501">
      <c r="F501" s="63"/>
      <c r="P501" s="4"/>
      <c r="Q501" s="4"/>
      <c r="R501" s="4"/>
      <c r="S501" s="63"/>
    </row>
    <row r="502">
      <c r="F502" s="63"/>
      <c r="P502" s="4"/>
      <c r="Q502" s="4"/>
      <c r="R502" s="4"/>
      <c r="S502" s="63"/>
    </row>
    <row r="503">
      <c r="F503" s="63"/>
      <c r="P503" s="4"/>
      <c r="Q503" s="4"/>
      <c r="R503" s="4"/>
      <c r="S503" s="63"/>
    </row>
    <row r="504">
      <c r="F504" s="63"/>
      <c r="P504" s="4"/>
      <c r="Q504" s="4"/>
      <c r="R504" s="4"/>
      <c r="S504" s="63"/>
    </row>
    <row r="505">
      <c r="F505" s="63"/>
      <c r="P505" s="4"/>
      <c r="Q505" s="4"/>
      <c r="R505" s="4"/>
      <c r="S505" s="63"/>
    </row>
    <row r="506">
      <c r="F506" s="63"/>
      <c r="P506" s="4"/>
      <c r="Q506" s="4"/>
      <c r="R506" s="4"/>
      <c r="S506" s="63"/>
    </row>
    <row r="507">
      <c r="F507" s="63"/>
      <c r="P507" s="4"/>
      <c r="Q507" s="4"/>
      <c r="R507" s="4"/>
      <c r="S507" s="63"/>
    </row>
    <row r="508">
      <c r="F508" s="63"/>
      <c r="P508" s="4"/>
      <c r="Q508" s="4"/>
      <c r="R508" s="4"/>
      <c r="S508" s="63"/>
    </row>
    <row r="509">
      <c r="F509" s="63"/>
      <c r="P509" s="4"/>
      <c r="Q509" s="4"/>
      <c r="R509" s="4"/>
      <c r="S509" s="63"/>
    </row>
    <row r="510">
      <c r="F510" s="63"/>
      <c r="P510" s="4"/>
      <c r="Q510" s="4"/>
      <c r="R510" s="4"/>
      <c r="S510" s="63"/>
    </row>
    <row r="511">
      <c r="F511" s="63"/>
      <c r="P511" s="4"/>
      <c r="Q511" s="4"/>
      <c r="R511" s="4"/>
      <c r="S511" s="63"/>
    </row>
    <row r="512">
      <c r="F512" s="63"/>
      <c r="P512" s="4"/>
      <c r="Q512" s="4"/>
      <c r="R512" s="4"/>
      <c r="S512" s="63"/>
    </row>
    <row r="513">
      <c r="F513" s="63"/>
      <c r="P513" s="4"/>
      <c r="Q513" s="4"/>
      <c r="R513" s="4"/>
      <c r="S513" s="63"/>
    </row>
    <row r="514">
      <c r="F514" s="63"/>
      <c r="P514" s="4"/>
      <c r="Q514" s="4"/>
      <c r="R514" s="4"/>
      <c r="S514" s="63"/>
    </row>
    <row r="515">
      <c r="F515" s="63"/>
      <c r="P515" s="4"/>
      <c r="Q515" s="4"/>
      <c r="R515" s="4"/>
      <c r="S515" s="63"/>
    </row>
    <row r="516">
      <c r="F516" s="63"/>
      <c r="P516" s="4"/>
      <c r="Q516" s="4"/>
      <c r="R516" s="4"/>
      <c r="S516" s="63"/>
    </row>
    <row r="517">
      <c r="F517" s="63"/>
      <c r="P517" s="4"/>
      <c r="Q517" s="4"/>
      <c r="R517" s="4"/>
      <c r="S517" s="63"/>
    </row>
    <row r="518">
      <c r="F518" s="63"/>
      <c r="P518" s="4"/>
      <c r="Q518" s="4"/>
      <c r="R518" s="4"/>
      <c r="S518" s="63"/>
    </row>
    <row r="519">
      <c r="F519" s="63"/>
      <c r="P519" s="4"/>
      <c r="Q519" s="4"/>
      <c r="R519" s="4"/>
      <c r="S519" s="63"/>
    </row>
    <row r="520">
      <c r="F520" s="63"/>
      <c r="P520" s="4"/>
      <c r="Q520" s="4"/>
      <c r="R520" s="4"/>
      <c r="S520" s="63"/>
    </row>
    <row r="521">
      <c r="F521" s="63"/>
      <c r="P521" s="4"/>
      <c r="Q521" s="4"/>
      <c r="R521" s="4"/>
      <c r="S521" s="63"/>
    </row>
    <row r="522">
      <c r="F522" s="63"/>
      <c r="P522" s="4"/>
      <c r="Q522" s="4"/>
      <c r="R522" s="4"/>
      <c r="S522" s="63"/>
    </row>
    <row r="523">
      <c r="F523" s="63"/>
      <c r="P523" s="4"/>
      <c r="Q523" s="4"/>
      <c r="R523" s="4"/>
      <c r="S523" s="63"/>
    </row>
    <row r="524">
      <c r="F524" s="63"/>
      <c r="P524" s="4"/>
      <c r="Q524" s="4"/>
      <c r="R524" s="4"/>
      <c r="S524" s="63"/>
    </row>
    <row r="525">
      <c r="F525" s="63"/>
      <c r="P525" s="4"/>
      <c r="Q525" s="4"/>
      <c r="R525" s="4"/>
      <c r="S525" s="63"/>
    </row>
    <row r="526">
      <c r="F526" s="63"/>
      <c r="P526" s="4"/>
      <c r="Q526" s="4"/>
      <c r="R526" s="4"/>
      <c r="S526" s="63"/>
    </row>
    <row r="527">
      <c r="F527" s="63"/>
      <c r="P527" s="4"/>
      <c r="Q527" s="4"/>
      <c r="R527" s="4"/>
      <c r="S527" s="63"/>
    </row>
    <row r="528">
      <c r="F528" s="63"/>
      <c r="P528" s="4"/>
      <c r="Q528" s="4"/>
      <c r="R528" s="4"/>
      <c r="S528" s="63"/>
    </row>
    <row r="529">
      <c r="F529" s="63"/>
      <c r="P529" s="4"/>
      <c r="Q529" s="4"/>
      <c r="R529" s="4"/>
      <c r="S529" s="63"/>
    </row>
    <row r="530">
      <c r="F530" s="63"/>
      <c r="P530" s="4"/>
      <c r="Q530" s="4"/>
      <c r="R530" s="4"/>
      <c r="S530" s="63"/>
    </row>
    <row r="531">
      <c r="F531" s="63"/>
      <c r="P531" s="4"/>
      <c r="Q531" s="4"/>
      <c r="R531" s="4"/>
      <c r="S531" s="63"/>
    </row>
    <row r="532">
      <c r="F532" s="63"/>
      <c r="P532" s="4"/>
      <c r="Q532" s="4"/>
      <c r="R532" s="4"/>
      <c r="S532" s="63"/>
    </row>
    <row r="533">
      <c r="F533" s="63"/>
      <c r="P533" s="4"/>
      <c r="Q533" s="4"/>
      <c r="R533" s="4"/>
      <c r="S533" s="63"/>
    </row>
    <row r="534">
      <c r="F534" s="63"/>
      <c r="P534" s="4"/>
      <c r="Q534" s="4"/>
      <c r="R534" s="4"/>
      <c r="S534" s="63"/>
    </row>
    <row r="535">
      <c r="F535" s="63"/>
      <c r="P535" s="4"/>
      <c r="Q535" s="4"/>
      <c r="R535" s="4"/>
      <c r="S535" s="63"/>
    </row>
    <row r="536">
      <c r="F536" s="63"/>
      <c r="P536" s="4"/>
      <c r="Q536" s="4"/>
      <c r="R536" s="4"/>
      <c r="S536" s="63"/>
    </row>
    <row r="537">
      <c r="F537" s="63"/>
      <c r="P537" s="4"/>
      <c r="Q537" s="4"/>
      <c r="R537" s="4"/>
      <c r="S537" s="63"/>
    </row>
    <row r="538">
      <c r="F538" s="63"/>
      <c r="P538" s="4"/>
      <c r="Q538" s="4"/>
      <c r="R538" s="4"/>
      <c r="S538" s="63"/>
    </row>
    <row r="539">
      <c r="F539" s="63"/>
      <c r="P539" s="4"/>
      <c r="Q539" s="4"/>
      <c r="R539" s="4"/>
      <c r="S539" s="63"/>
    </row>
    <row r="540">
      <c r="F540" s="63"/>
      <c r="P540" s="4"/>
      <c r="Q540" s="4"/>
      <c r="R540" s="4"/>
      <c r="S540" s="63"/>
    </row>
    <row r="541">
      <c r="F541" s="63"/>
      <c r="P541" s="4"/>
      <c r="Q541" s="4"/>
      <c r="R541" s="4"/>
      <c r="S541" s="63"/>
    </row>
    <row r="542">
      <c r="F542" s="63"/>
      <c r="P542" s="4"/>
      <c r="Q542" s="4"/>
      <c r="R542" s="4"/>
      <c r="S542" s="63"/>
    </row>
    <row r="543">
      <c r="F543" s="63"/>
      <c r="P543" s="4"/>
      <c r="Q543" s="4"/>
      <c r="R543" s="4"/>
      <c r="S543" s="63"/>
    </row>
    <row r="544">
      <c r="F544" s="63"/>
      <c r="P544" s="4"/>
      <c r="Q544" s="4"/>
      <c r="R544" s="4"/>
      <c r="S544" s="63"/>
    </row>
    <row r="545">
      <c r="F545" s="63"/>
      <c r="P545" s="4"/>
      <c r="Q545" s="4"/>
      <c r="R545" s="4"/>
      <c r="S545" s="63"/>
    </row>
    <row r="546">
      <c r="F546" s="63"/>
      <c r="P546" s="4"/>
      <c r="Q546" s="4"/>
      <c r="R546" s="4"/>
      <c r="S546" s="63"/>
    </row>
    <row r="547">
      <c r="F547" s="63"/>
      <c r="P547" s="4"/>
      <c r="Q547" s="4"/>
      <c r="R547" s="4"/>
      <c r="S547" s="63"/>
    </row>
    <row r="548">
      <c r="F548" s="63"/>
      <c r="P548" s="4"/>
      <c r="Q548" s="4"/>
      <c r="R548" s="4"/>
      <c r="S548" s="63"/>
    </row>
    <row r="549">
      <c r="F549" s="63"/>
      <c r="P549" s="4"/>
      <c r="Q549" s="4"/>
      <c r="R549" s="4"/>
      <c r="S549" s="63"/>
    </row>
    <row r="550">
      <c r="F550" s="63"/>
      <c r="P550" s="4"/>
      <c r="Q550" s="4"/>
      <c r="R550" s="4"/>
      <c r="S550" s="63"/>
    </row>
    <row r="551">
      <c r="F551" s="63"/>
      <c r="P551" s="4"/>
      <c r="Q551" s="4"/>
      <c r="R551" s="4"/>
      <c r="S551" s="63"/>
    </row>
    <row r="552">
      <c r="F552" s="63"/>
      <c r="P552" s="4"/>
      <c r="Q552" s="4"/>
      <c r="R552" s="4"/>
      <c r="S552" s="63"/>
    </row>
    <row r="553">
      <c r="F553" s="63"/>
      <c r="P553" s="4"/>
      <c r="Q553" s="4"/>
      <c r="R553" s="4"/>
      <c r="S553" s="63"/>
    </row>
    <row r="554">
      <c r="F554" s="63"/>
      <c r="P554" s="4"/>
      <c r="Q554" s="4"/>
      <c r="R554" s="4"/>
      <c r="S554" s="63"/>
    </row>
    <row r="555">
      <c r="F555" s="63"/>
      <c r="P555" s="4"/>
      <c r="Q555" s="4"/>
      <c r="R555" s="4"/>
      <c r="S555" s="63"/>
    </row>
    <row r="556">
      <c r="F556" s="63"/>
      <c r="P556" s="4"/>
      <c r="Q556" s="4"/>
      <c r="R556" s="4"/>
      <c r="S556" s="63"/>
    </row>
    <row r="557">
      <c r="F557" s="63"/>
      <c r="P557" s="4"/>
      <c r="Q557" s="4"/>
      <c r="R557" s="4"/>
      <c r="S557" s="63"/>
    </row>
    <row r="558">
      <c r="F558" s="63"/>
      <c r="P558" s="4"/>
      <c r="Q558" s="4"/>
      <c r="R558" s="4"/>
      <c r="S558" s="63"/>
    </row>
    <row r="559">
      <c r="F559" s="63"/>
      <c r="P559" s="4"/>
      <c r="Q559" s="4"/>
      <c r="R559" s="4"/>
      <c r="S559" s="63"/>
    </row>
    <row r="560">
      <c r="F560" s="63"/>
      <c r="P560" s="4"/>
      <c r="Q560" s="4"/>
      <c r="R560" s="4"/>
      <c r="S560" s="63"/>
    </row>
    <row r="561">
      <c r="F561" s="63"/>
      <c r="P561" s="4"/>
      <c r="Q561" s="4"/>
      <c r="R561" s="4"/>
      <c r="S561" s="63"/>
    </row>
    <row r="562">
      <c r="F562" s="63"/>
      <c r="P562" s="4"/>
      <c r="Q562" s="4"/>
      <c r="R562" s="4"/>
      <c r="S562" s="63"/>
    </row>
    <row r="563">
      <c r="F563" s="63"/>
      <c r="P563" s="4"/>
      <c r="Q563" s="4"/>
      <c r="R563" s="4"/>
      <c r="S563" s="63"/>
    </row>
    <row r="564">
      <c r="F564" s="63"/>
      <c r="P564" s="4"/>
      <c r="Q564" s="4"/>
      <c r="R564" s="4"/>
      <c r="S564" s="63"/>
    </row>
    <row r="565">
      <c r="F565" s="63"/>
      <c r="P565" s="4"/>
      <c r="Q565" s="4"/>
      <c r="R565" s="4"/>
      <c r="S565" s="63"/>
    </row>
    <row r="566">
      <c r="F566" s="63"/>
      <c r="P566" s="4"/>
      <c r="Q566" s="4"/>
      <c r="R566" s="4"/>
      <c r="S566" s="63"/>
    </row>
    <row r="567">
      <c r="F567" s="63"/>
      <c r="P567" s="4"/>
      <c r="Q567" s="4"/>
      <c r="R567" s="4"/>
      <c r="S567" s="63"/>
    </row>
    <row r="568">
      <c r="F568" s="63"/>
      <c r="P568" s="4"/>
      <c r="Q568" s="4"/>
      <c r="R568" s="4"/>
      <c r="S568" s="63"/>
    </row>
    <row r="569">
      <c r="F569" s="63"/>
      <c r="P569" s="4"/>
      <c r="Q569" s="4"/>
      <c r="R569" s="4"/>
      <c r="S569" s="63"/>
    </row>
    <row r="570">
      <c r="F570" s="63"/>
      <c r="P570" s="4"/>
      <c r="Q570" s="4"/>
      <c r="R570" s="4"/>
      <c r="S570" s="63"/>
    </row>
    <row r="571">
      <c r="F571" s="63"/>
      <c r="P571" s="4"/>
      <c r="Q571" s="4"/>
      <c r="R571" s="4"/>
      <c r="S571" s="63"/>
    </row>
    <row r="572">
      <c r="F572" s="63"/>
      <c r="P572" s="4"/>
      <c r="Q572" s="4"/>
      <c r="R572" s="4"/>
      <c r="S572" s="63"/>
    </row>
    <row r="573">
      <c r="F573" s="63"/>
      <c r="P573" s="4"/>
      <c r="Q573" s="4"/>
      <c r="R573" s="4"/>
      <c r="S573" s="63"/>
    </row>
    <row r="574">
      <c r="F574" s="63"/>
      <c r="P574" s="4"/>
      <c r="Q574" s="4"/>
      <c r="R574" s="4"/>
      <c r="S574" s="63"/>
    </row>
    <row r="575">
      <c r="F575" s="63"/>
      <c r="P575" s="4"/>
      <c r="Q575" s="4"/>
      <c r="R575" s="4"/>
      <c r="S575" s="63"/>
    </row>
    <row r="576">
      <c r="F576" s="63"/>
      <c r="P576" s="4"/>
      <c r="Q576" s="4"/>
      <c r="R576" s="4"/>
      <c r="S576" s="63"/>
    </row>
    <row r="577">
      <c r="F577" s="63"/>
      <c r="P577" s="4"/>
      <c r="Q577" s="4"/>
      <c r="R577" s="4"/>
      <c r="S577" s="63"/>
    </row>
    <row r="578">
      <c r="F578" s="63"/>
      <c r="P578" s="4"/>
      <c r="Q578" s="4"/>
      <c r="R578" s="4"/>
      <c r="S578" s="63"/>
    </row>
    <row r="579">
      <c r="F579" s="63"/>
      <c r="P579" s="4"/>
      <c r="Q579" s="4"/>
      <c r="R579" s="4"/>
      <c r="S579" s="63"/>
    </row>
    <row r="580">
      <c r="F580" s="63"/>
      <c r="P580" s="4"/>
      <c r="Q580" s="4"/>
      <c r="R580" s="4"/>
      <c r="S580" s="63"/>
    </row>
    <row r="581">
      <c r="F581" s="63"/>
      <c r="P581" s="4"/>
      <c r="Q581" s="4"/>
      <c r="R581" s="4"/>
      <c r="S581" s="63"/>
    </row>
    <row r="582">
      <c r="F582" s="63"/>
      <c r="P582" s="4"/>
      <c r="Q582" s="4"/>
      <c r="R582" s="4"/>
      <c r="S582" s="63"/>
    </row>
    <row r="583">
      <c r="F583" s="63"/>
      <c r="P583" s="4"/>
      <c r="Q583" s="4"/>
      <c r="R583" s="4"/>
      <c r="S583" s="63"/>
    </row>
    <row r="584">
      <c r="F584" s="63"/>
      <c r="P584" s="4"/>
      <c r="Q584" s="4"/>
      <c r="R584" s="4"/>
      <c r="S584" s="63"/>
    </row>
    <row r="585">
      <c r="F585" s="63"/>
      <c r="P585" s="4"/>
      <c r="Q585" s="4"/>
      <c r="R585" s="4"/>
      <c r="S585" s="63"/>
    </row>
    <row r="586">
      <c r="F586" s="63"/>
      <c r="P586" s="4"/>
      <c r="Q586" s="4"/>
      <c r="R586" s="4"/>
      <c r="S586" s="63"/>
    </row>
    <row r="587">
      <c r="F587" s="63"/>
      <c r="P587" s="4"/>
      <c r="Q587" s="4"/>
      <c r="R587" s="4"/>
      <c r="S587" s="63"/>
    </row>
    <row r="588">
      <c r="F588" s="63"/>
      <c r="P588" s="4"/>
      <c r="Q588" s="4"/>
      <c r="R588" s="4"/>
      <c r="S588" s="63"/>
    </row>
    <row r="589">
      <c r="F589" s="63"/>
      <c r="P589" s="4"/>
      <c r="Q589" s="4"/>
      <c r="R589" s="4"/>
      <c r="S589" s="63"/>
    </row>
    <row r="590">
      <c r="F590" s="63"/>
      <c r="P590" s="4"/>
      <c r="Q590" s="4"/>
      <c r="R590" s="4"/>
      <c r="S590" s="63"/>
    </row>
    <row r="591">
      <c r="F591" s="63"/>
      <c r="P591" s="4"/>
      <c r="Q591" s="4"/>
      <c r="R591" s="4"/>
      <c r="S591" s="63"/>
    </row>
    <row r="592">
      <c r="F592" s="63"/>
      <c r="P592" s="4"/>
      <c r="Q592" s="4"/>
      <c r="R592" s="4"/>
      <c r="S592" s="63"/>
    </row>
    <row r="593">
      <c r="F593" s="63"/>
      <c r="P593" s="4"/>
      <c r="Q593" s="4"/>
      <c r="R593" s="4"/>
      <c r="S593" s="63"/>
    </row>
    <row r="594">
      <c r="F594" s="63"/>
      <c r="P594" s="4"/>
      <c r="Q594" s="4"/>
      <c r="R594" s="4"/>
      <c r="S594" s="63"/>
    </row>
    <row r="595">
      <c r="F595" s="63"/>
      <c r="P595" s="4"/>
      <c r="Q595" s="4"/>
      <c r="R595" s="4"/>
      <c r="S595" s="63"/>
    </row>
    <row r="596">
      <c r="F596" s="63"/>
      <c r="P596" s="4"/>
      <c r="Q596" s="4"/>
      <c r="R596" s="4"/>
      <c r="S596" s="63"/>
    </row>
    <row r="597">
      <c r="F597" s="63"/>
      <c r="P597" s="4"/>
      <c r="Q597" s="4"/>
      <c r="R597" s="4"/>
      <c r="S597" s="63"/>
    </row>
    <row r="598">
      <c r="F598" s="63"/>
      <c r="P598" s="4"/>
      <c r="Q598" s="4"/>
      <c r="R598" s="4"/>
      <c r="S598" s="63"/>
    </row>
    <row r="599">
      <c r="F599" s="63"/>
      <c r="P599" s="4"/>
      <c r="Q599" s="4"/>
      <c r="R599" s="4"/>
      <c r="S599" s="63"/>
    </row>
    <row r="600">
      <c r="F600" s="63"/>
      <c r="P600" s="4"/>
      <c r="Q600" s="4"/>
      <c r="R600" s="4"/>
      <c r="S600" s="63"/>
    </row>
    <row r="601">
      <c r="F601" s="63"/>
      <c r="P601" s="4"/>
      <c r="Q601" s="4"/>
      <c r="R601" s="4"/>
      <c r="S601" s="63"/>
    </row>
    <row r="602">
      <c r="F602" s="63"/>
      <c r="P602" s="4"/>
      <c r="Q602" s="4"/>
      <c r="R602" s="4"/>
      <c r="S602" s="63"/>
    </row>
    <row r="603">
      <c r="F603" s="63"/>
      <c r="P603" s="4"/>
      <c r="Q603" s="4"/>
      <c r="R603" s="4"/>
      <c r="S603" s="63"/>
    </row>
    <row r="604">
      <c r="F604" s="63"/>
      <c r="P604" s="4"/>
      <c r="Q604" s="4"/>
      <c r="R604" s="4"/>
      <c r="S604" s="63"/>
    </row>
    <row r="605">
      <c r="F605" s="63"/>
      <c r="P605" s="4"/>
      <c r="Q605" s="4"/>
      <c r="R605" s="4"/>
      <c r="S605" s="63"/>
    </row>
    <row r="606">
      <c r="F606" s="63"/>
      <c r="P606" s="4"/>
      <c r="Q606" s="4"/>
      <c r="R606" s="4"/>
      <c r="S606" s="63"/>
    </row>
    <row r="607">
      <c r="F607" s="63"/>
      <c r="P607" s="4"/>
      <c r="Q607" s="4"/>
      <c r="R607" s="4"/>
      <c r="S607" s="63"/>
    </row>
    <row r="608">
      <c r="F608" s="63"/>
      <c r="P608" s="4"/>
      <c r="Q608" s="4"/>
      <c r="R608" s="4"/>
      <c r="S608" s="63"/>
    </row>
    <row r="609">
      <c r="F609" s="63"/>
      <c r="P609" s="4"/>
      <c r="Q609" s="4"/>
      <c r="R609" s="4"/>
      <c r="S609" s="63"/>
    </row>
    <row r="610">
      <c r="F610" s="63"/>
      <c r="P610" s="4"/>
      <c r="Q610" s="4"/>
      <c r="R610" s="4"/>
      <c r="S610" s="63"/>
    </row>
    <row r="611">
      <c r="F611" s="63"/>
      <c r="P611" s="4"/>
      <c r="Q611" s="4"/>
      <c r="R611" s="4"/>
      <c r="S611" s="63"/>
    </row>
    <row r="612">
      <c r="F612" s="63"/>
      <c r="P612" s="4"/>
      <c r="Q612" s="4"/>
      <c r="R612" s="4"/>
      <c r="S612" s="63"/>
    </row>
    <row r="613">
      <c r="F613" s="63"/>
      <c r="P613" s="4"/>
      <c r="Q613" s="4"/>
      <c r="R613" s="4"/>
      <c r="S613" s="63"/>
    </row>
    <row r="614">
      <c r="F614" s="63"/>
      <c r="P614" s="4"/>
      <c r="Q614" s="4"/>
      <c r="R614" s="4"/>
      <c r="S614" s="63"/>
    </row>
    <row r="615">
      <c r="F615" s="63"/>
      <c r="P615" s="4"/>
      <c r="Q615" s="4"/>
      <c r="R615" s="4"/>
      <c r="S615" s="63"/>
    </row>
    <row r="616">
      <c r="F616" s="63"/>
      <c r="P616" s="4"/>
      <c r="Q616" s="4"/>
      <c r="R616" s="4"/>
      <c r="S616" s="63"/>
    </row>
    <row r="617">
      <c r="F617" s="63"/>
      <c r="P617" s="4"/>
      <c r="Q617" s="4"/>
      <c r="R617" s="4"/>
      <c r="S617" s="63"/>
    </row>
    <row r="618">
      <c r="F618" s="63"/>
      <c r="P618" s="4"/>
      <c r="Q618" s="4"/>
      <c r="R618" s="4"/>
      <c r="S618" s="63"/>
    </row>
    <row r="619">
      <c r="F619" s="63"/>
      <c r="P619" s="4"/>
      <c r="Q619" s="4"/>
      <c r="R619" s="4"/>
      <c r="S619" s="63"/>
    </row>
    <row r="620">
      <c r="F620" s="63"/>
      <c r="P620" s="4"/>
      <c r="Q620" s="4"/>
      <c r="R620" s="4"/>
      <c r="S620" s="63"/>
    </row>
    <row r="621">
      <c r="F621" s="63"/>
      <c r="P621" s="4"/>
      <c r="Q621" s="4"/>
      <c r="R621" s="4"/>
      <c r="S621" s="63"/>
    </row>
    <row r="622">
      <c r="F622" s="63"/>
      <c r="P622" s="4"/>
      <c r="Q622" s="4"/>
      <c r="R622" s="4"/>
      <c r="S622" s="63"/>
    </row>
    <row r="623">
      <c r="F623" s="63"/>
      <c r="P623" s="4"/>
      <c r="Q623" s="4"/>
      <c r="R623" s="4"/>
      <c r="S623" s="63"/>
    </row>
    <row r="624">
      <c r="F624" s="63"/>
      <c r="P624" s="4"/>
      <c r="Q624" s="4"/>
      <c r="R624" s="4"/>
      <c r="S624" s="63"/>
    </row>
    <row r="625">
      <c r="F625" s="63"/>
      <c r="P625" s="4"/>
      <c r="Q625" s="4"/>
      <c r="R625" s="4"/>
      <c r="S625" s="63"/>
    </row>
    <row r="626">
      <c r="F626" s="63"/>
      <c r="P626" s="4"/>
      <c r="Q626" s="4"/>
      <c r="R626" s="4"/>
      <c r="S626" s="63"/>
    </row>
    <row r="627">
      <c r="F627" s="63"/>
      <c r="P627" s="4"/>
      <c r="Q627" s="4"/>
      <c r="R627" s="4"/>
      <c r="S627" s="63"/>
    </row>
    <row r="628">
      <c r="F628" s="63"/>
      <c r="P628" s="4"/>
      <c r="Q628" s="4"/>
      <c r="R628" s="4"/>
      <c r="S628" s="63"/>
    </row>
    <row r="629">
      <c r="F629" s="63"/>
      <c r="P629" s="4"/>
      <c r="Q629" s="4"/>
      <c r="R629" s="4"/>
      <c r="S629" s="63"/>
    </row>
    <row r="630">
      <c r="F630" s="63"/>
      <c r="P630" s="4"/>
      <c r="Q630" s="4"/>
      <c r="R630" s="4"/>
      <c r="S630" s="63"/>
    </row>
    <row r="631">
      <c r="F631" s="63"/>
      <c r="P631" s="4"/>
      <c r="Q631" s="4"/>
      <c r="R631" s="4"/>
      <c r="S631" s="63"/>
    </row>
    <row r="632">
      <c r="F632" s="63"/>
      <c r="P632" s="4"/>
      <c r="Q632" s="4"/>
      <c r="R632" s="4"/>
      <c r="S632" s="63"/>
    </row>
    <row r="633">
      <c r="F633" s="63"/>
      <c r="P633" s="4"/>
      <c r="Q633" s="4"/>
      <c r="R633" s="4"/>
      <c r="S633" s="63"/>
    </row>
    <row r="634">
      <c r="F634" s="63"/>
      <c r="P634" s="4"/>
      <c r="Q634" s="4"/>
      <c r="R634" s="4"/>
      <c r="S634" s="63"/>
    </row>
    <row r="635">
      <c r="F635" s="63"/>
      <c r="P635" s="4"/>
      <c r="Q635" s="4"/>
      <c r="R635" s="4"/>
      <c r="S635" s="63"/>
    </row>
    <row r="636">
      <c r="F636" s="63"/>
      <c r="P636" s="4"/>
      <c r="Q636" s="4"/>
      <c r="R636" s="4"/>
      <c r="S636" s="63"/>
    </row>
    <row r="637">
      <c r="F637" s="63"/>
      <c r="P637" s="4"/>
      <c r="Q637" s="4"/>
      <c r="R637" s="4"/>
      <c r="S637" s="63"/>
    </row>
    <row r="638">
      <c r="F638" s="63"/>
      <c r="P638" s="4"/>
      <c r="Q638" s="4"/>
      <c r="R638" s="4"/>
      <c r="S638" s="63"/>
    </row>
    <row r="639">
      <c r="F639" s="63"/>
      <c r="P639" s="4"/>
      <c r="Q639" s="4"/>
      <c r="R639" s="4"/>
      <c r="S639" s="63"/>
    </row>
    <row r="640">
      <c r="F640" s="63"/>
      <c r="P640" s="4"/>
      <c r="Q640" s="4"/>
      <c r="R640" s="4"/>
      <c r="S640" s="63"/>
    </row>
    <row r="641">
      <c r="F641" s="63"/>
      <c r="P641" s="4"/>
      <c r="Q641" s="4"/>
      <c r="R641" s="4"/>
      <c r="S641" s="63"/>
    </row>
    <row r="642">
      <c r="F642" s="63"/>
      <c r="P642" s="4"/>
      <c r="Q642" s="4"/>
      <c r="R642" s="4"/>
      <c r="S642" s="63"/>
    </row>
    <row r="643">
      <c r="F643" s="63"/>
      <c r="P643" s="4"/>
      <c r="Q643" s="4"/>
      <c r="R643" s="4"/>
      <c r="S643" s="63"/>
    </row>
    <row r="644">
      <c r="F644" s="63"/>
      <c r="P644" s="4"/>
      <c r="Q644" s="4"/>
      <c r="R644" s="4"/>
      <c r="S644" s="63"/>
    </row>
    <row r="645">
      <c r="F645" s="63"/>
      <c r="P645" s="4"/>
      <c r="Q645" s="4"/>
      <c r="R645" s="4"/>
      <c r="S645" s="63"/>
    </row>
    <row r="646">
      <c r="F646" s="63"/>
      <c r="P646" s="4"/>
      <c r="Q646" s="4"/>
      <c r="R646" s="4"/>
      <c r="S646" s="63"/>
    </row>
    <row r="647">
      <c r="F647" s="63"/>
      <c r="P647" s="4"/>
      <c r="Q647" s="4"/>
      <c r="R647" s="4"/>
      <c r="S647" s="63"/>
    </row>
    <row r="648">
      <c r="F648" s="63"/>
      <c r="P648" s="4"/>
      <c r="Q648" s="4"/>
      <c r="R648" s="4"/>
      <c r="S648" s="63"/>
    </row>
    <row r="649">
      <c r="F649" s="63"/>
      <c r="P649" s="4"/>
      <c r="Q649" s="4"/>
      <c r="R649" s="4"/>
      <c r="S649" s="63"/>
    </row>
    <row r="650">
      <c r="F650" s="63"/>
      <c r="P650" s="4"/>
      <c r="Q650" s="4"/>
      <c r="R650" s="4"/>
      <c r="S650" s="63"/>
    </row>
    <row r="651">
      <c r="F651" s="63"/>
      <c r="P651" s="4"/>
      <c r="Q651" s="4"/>
      <c r="R651" s="4"/>
      <c r="S651" s="63"/>
    </row>
    <row r="652">
      <c r="F652" s="63"/>
      <c r="P652" s="4"/>
      <c r="Q652" s="4"/>
      <c r="R652" s="4"/>
      <c r="S652" s="63"/>
    </row>
    <row r="653">
      <c r="F653" s="63"/>
      <c r="P653" s="4"/>
      <c r="Q653" s="4"/>
      <c r="R653" s="4"/>
      <c r="S653" s="63"/>
    </row>
    <row r="654">
      <c r="F654" s="63"/>
      <c r="P654" s="4"/>
      <c r="Q654" s="4"/>
      <c r="R654" s="4"/>
      <c r="S654" s="63"/>
    </row>
    <row r="655">
      <c r="F655" s="63"/>
      <c r="P655" s="4"/>
      <c r="Q655" s="4"/>
      <c r="R655" s="4"/>
      <c r="S655" s="63"/>
    </row>
    <row r="656">
      <c r="F656" s="63"/>
      <c r="P656" s="4"/>
      <c r="Q656" s="4"/>
      <c r="R656" s="4"/>
      <c r="S656" s="63"/>
    </row>
    <row r="657">
      <c r="F657" s="63"/>
      <c r="P657" s="4"/>
      <c r="Q657" s="4"/>
      <c r="R657" s="4"/>
      <c r="S657" s="63"/>
    </row>
    <row r="658">
      <c r="F658" s="63"/>
      <c r="P658" s="4"/>
      <c r="Q658" s="4"/>
      <c r="R658" s="4"/>
      <c r="S658" s="63"/>
    </row>
    <row r="659">
      <c r="F659" s="63"/>
      <c r="P659" s="4"/>
      <c r="Q659" s="4"/>
      <c r="R659" s="4"/>
      <c r="S659" s="63"/>
    </row>
    <row r="660">
      <c r="F660" s="63"/>
      <c r="P660" s="4"/>
      <c r="Q660" s="4"/>
      <c r="R660" s="4"/>
      <c r="S660" s="63"/>
    </row>
    <row r="661">
      <c r="F661" s="63"/>
      <c r="P661" s="4"/>
      <c r="Q661" s="4"/>
      <c r="R661" s="4"/>
      <c r="S661" s="63"/>
    </row>
    <row r="662">
      <c r="F662" s="63"/>
      <c r="P662" s="4"/>
      <c r="Q662" s="4"/>
      <c r="R662" s="4"/>
      <c r="S662" s="63"/>
    </row>
    <row r="663">
      <c r="F663" s="63"/>
      <c r="P663" s="4"/>
      <c r="Q663" s="4"/>
      <c r="R663" s="4"/>
      <c r="S663" s="63"/>
    </row>
    <row r="664">
      <c r="F664" s="63"/>
      <c r="P664" s="4"/>
      <c r="Q664" s="4"/>
      <c r="R664" s="4"/>
      <c r="S664" s="63"/>
    </row>
    <row r="665">
      <c r="F665" s="63"/>
      <c r="P665" s="4"/>
      <c r="Q665" s="4"/>
      <c r="R665" s="4"/>
      <c r="S665" s="63"/>
    </row>
    <row r="666">
      <c r="F666" s="63"/>
      <c r="P666" s="4"/>
      <c r="Q666" s="4"/>
      <c r="R666" s="4"/>
      <c r="S666" s="63"/>
    </row>
    <row r="667">
      <c r="F667" s="63"/>
      <c r="P667" s="4"/>
      <c r="Q667" s="4"/>
      <c r="R667" s="4"/>
      <c r="S667" s="63"/>
    </row>
    <row r="668">
      <c r="F668" s="63"/>
      <c r="P668" s="4"/>
      <c r="Q668" s="4"/>
      <c r="R668" s="4"/>
      <c r="S668" s="63"/>
    </row>
    <row r="669">
      <c r="F669" s="63"/>
      <c r="P669" s="4"/>
      <c r="Q669" s="4"/>
      <c r="R669" s="4"/>
      <c r="S669" s="63"/>
    </row>
    <row r="670">
      <c r="F670" s="63"/>
      <c r="P670" s="4"/>
      <c r="Q670" s="4"/>
      <c r="R670" s="4"/>
      <c r="S670" s="63"/>
    </row>
    <row r="671">
      <c r="F671" s="63"/>
      <c r="P671" s="4"/>
      <c r="Q671" s="4"/>
      <c r="R671" s="4"/>
      <c r="S671" s="63"/>
    </row>
    <row r="672">
      <c r="F672" s="63"/>
      <c r="P672" s="4"/>
      <c r="Q672" s="4"/>
      <c r="R672" s="4"/>
      <c r="S672" s="63"/>
    </row>
    <row r="673">
      <c r="F673" s="63"/>
      <c r="P673" s="4"/>
      <c r="Q673" s="4"/>
      <c r="R673" s="4"/>
      <c r="S673" s="63"/>
    </row>
    <row r="674">
      <c r="F674" s="63"/>
      <c r="P674" s="4"/>
      <c r="Q674" s="4"/>
      <c r="R674" s="4"/>
      <c r="S674" s="63"/>
    </row>
    <row r="675">
      <c r="F675" s="63"/>
      <c r="P675" s="4"/>
      <c r="Q675" s="4"/>
      <c r="R675" s="4"/>
      <c r="S675" s="63"/>
    </row>
    <row r="676">
      <c r="F676" s="63"/>
      <c r="P676" s="4"/>
      <c r="Q676" s="4"/>
      <c r="R676" s="4"/>
      <c r="S676" s="63"/>
    </row>
    <row r="677">
      <c r="F677" s="63"/>
      <c r="P677" s="4"/>
      <c r="Q677" s="4"/>
      <c r="R677" s="4"/>
      <c r="S677" s="63"/>
    </row>
    <row r="678">
      <c r="F678" s="63"/>
      <c r="P678" s="4"/>
      <c r="Q678" s="4"/>
      <c r="R678" s="4"/>
      <c r="S678" s="63"/>
    </row>
    <row r="679">
      <c r="F679" s="63"/>
      <c r="P679" s="4"/>
      <c r="Q679" s="4"/>
      <c r="R679" s="4"/>
      <c r="S679" s="63"/>
    </row>
    <row r="680">
      <c r="F680" s="63"/>
      <c r="P680" s="4"/>
      <c r="Q680" s="4"/>
      <c r="R680" s="4"/>
      <c r="S680" s="63"/>
    </row>
    <row r="681">
      <c r="F681" s="63"/>
      <c r="P681" s="4"/>
      <c r="Q681" s="4"/>
      <c r="R681" s="4"/>
      <c r="S681" s="63"/>
    </row>
    <row r="682">
      <c r="F682" s="63"/>
      <c r="P682" s="4"/>
      <c r="Q682" s="4"/>
      <c r="R682" s="4"/>
      <c r="S682" s="63"/>
    </row>
    <row r="683">
      <c r="F683" s="63"/>
      <c r="P683" s="4"/>
      <c r="Q683" s="4"/>
      <c r="R683" s="4"/>
      <c r="S683" s="63"/>
    </row>
    <row r="684">
      <c r="F684" s="63"/>
      <c r="P684" s="4"/>
      <c r="Q684" s="4"/>
      <c r="R684" s="4"/>
      <c r="S684" s="63"/>
    </row>
    <row r="685">
      <c r="F685" s="63"/>
      <c r="P685" s="4"/>
      <c r="Q685" s="4"/>
      <c r="R685" s="4"/>
      <c r="S685" s="63"/>
    </row>
    <row r="686">
      <c r="F686" s="63"/>
      <c r="P686" s="4"/>
      <c r="Q686" s="4"/>
      <c r="R686" s="4"/>
      <c r="S686" s="63"/>
    </row>
    <row r="687">
      <c r="F687" s="63"/>
      <c r="P687" s="4"/>
      <c r="Q687" s="4"/>
      <c r="R687" s="4"/>
      <c r="S687" s="63"/>
    </row>
    <row r="688">
      <c r="F688" s="63"/>
      <c r="P688" s="4"/>
      <c r="Q688" s="4"/>
      <c r="R688" s="4"/>
      <c r="S688" s="63"/>
    </row>
    <row r="689">
      <c r="F689" s="63"/>
      <c r="P689" s="4"/>
      <c r="Q689" s="4"/>
      <c r="R689" s="4"/>
      <c r="S689" s="63"/>
    </row>
    <row r="690">
      <c r="F690" s="63"/>
      <c r="P690" s="4"/>
      <c r="Q690" s="4"/>
      <c r="R690" s="4"/>
      <c r="S690" s="63"/>
    </row>
    <row r="691">
      <c r="F691" s="63"/>
      <c r="P691" s="4"/>
      <c r="Q691" s="4"/>
      <c r="R691" s="4"/>
      <c r="S691" s="63"/>
    </row>
    <row r="692">
      <c r="F692" s="63"/>
      <c r="P692" s="4"/>
      <c r="Q692" s="4"/>
      <c r="R692" s="4"/>
      <c r="S692" s="63"/>
    </row>
    <row r="693">
      <c r="F693" s="63"/>
      <c r="P693" s="4"/>
      <c r="Q693" s="4"/>
      <c r="R693" s="4"/>
      <c r="S693" s="63"/>
    </row>
    <row r="694">
      <c r="F694" s="63"/>
      <c r="P694" s="4"/>
      <c r="Q694" s="4"/>
      <c r="R694" s="4"/>
      <c r="S694" s="63"/>
    </row>
    <row r="695">
      <c r="F695" s="63"/>
      <c r="P695" s="4"/>
      <c r="Q695" s="4"/>
      <c r="R695" s="4"/>
      <c r="S695" s="63"/>
    </row>
    <row r="696">
      <c r="F696" s="63"/>
      <c r="P696" s="4"/>
      <c r="Q696" s="4"/>
      <c r="R696" s="4"/>
      <c r="S696" s="63"/>
    </row>
    <row r="697">
      <c r="F697" s="63"/>
      <c r="P697" s="4"/>
      <c r="Q697" s="4"/>
      <c r="R697" s="4"/>
      <c r="S697" s="63"/>
    </row>
    <row r="698">
      <c r="F698" s="63"/>
      <c r="P698" s="4"/>
      <c r="Q698" s="4"/>
      <c r="R698" s="4"/>
      <c r="S698" s="63"/>
    </row>
    <row r="699">
      <c r="F699" s="63"/>
      <c r="P699" s="4"/>
      <c r="Q699" s="4"/>
      <c r="R699" s="4"/>
      <c r="S699" s="63"/>
    </row>
    <row r="700">
      <c r="F700" s="63"/>
      <c r="P700" s="4"/>
      <c r="Q700" s="4"/>
      <c r="R700" s="4"/>
      <c r="S700" s="63"/>
    </row>
    <row r="701">
      <c r="F701" s="63"/>
      <c r="P701" s="4"/>
      <c r="Q701" s="4"/>
      <c r="R701" s="4"/>
      <c r="S701" s="63"/>
    </row>
    <row r="702">
      <c r="F702" s="63"/>
      <c r="P702" s="4"/>
      <c r="Q702" s="4"/>
      <c r="R702" s="4"/>
      <c r="S702" s="63"/>
    </row>
    <row r="703">
      <c r="F703" s="63"/>
      <c r="P703" s="4"/>
      <c r="Q703" s="4"/>
      <c r="R703" s="4"/>
      <c r="S703" s="63"/>
    </row>
    <row r="704">
      <c r="F704" s="63"/>
      <c r="P704" s="4"/>
      <c r="Q704" s="4"/>
      <c r="R704" s="4"/>
      <c r="S704" s="63"/>
    </row>
    <row r="705">
      <c r="F705" s="63"/>
      <c r="P705" s="4"/>
      <c r="Q705" s="4"/>
      <c r="R705" s="4"/>
      <c r="S705" s="63"/>
    </row>
    <row r="706">
      <c r="F706" s="63"/>
      <c r="P706" s="4"/>
      <c r="Q706" s="4"/>
      <c r="R706" s="4"/>
      <c r="S706" s="63"/>
    </row>
    <row r="707">
      <c r="F707" s="63"/>
      <c r="P707" s="4"/>
      <c r="Q707" s="4"/>
      <c r="R707" s="4"/>
      <c r="S707" s="63"/>
    </row>
    <row r="708">
      <c r="F708" s="63"/>
      <c r="P708" s="4"/>
      <c r="Q708" s="4"/>
      <c r="R708" s="4"/>
      <c r="S708" s="63"/>
    </row>
    <row r="709">
      <c r="F709" s="63"/>
      <c r="P709" s="4"/>
      <c r="Q709" s="4"/>
      <c r="R709" s="4"/>
      <c r="S709" s="63"/>
    </row>
    <row r="710">
      <c r="F710" s="63"/>
      <c r="P710" s="4"/>
      <c r="Q710" s="4"/>
      <c r="R710" s="4"/>
      <c r="S710" s="63"/>
    </row>
    <row r="711">
      <c r="F711" s="63"/>
      <c r="P711" s="4"/>
      <c r="Q711" s="4"/>
      <c r="R711" s="4"/>
      <c r="S711" s="63"/>
    </row>
    <row r="712">
      <c r="F712" s="63"/>
      <c r="P712" s="4"/>
      <c r="Q712" s="4"/>
      <c r="R712" s="4"/>
      <c r="S712" s="63"/>
    </row>
    <row r="713">
      <c r="F713" s="63"/>
      <c r="P713" s="4"/>
      <c r="Q713" s="4"/>
      <c r="R713" s="4"/>
      <c r="S713" s="63"/>
    </row>
    <row r="714">
      <c r="F714" s="63"/>
      <c r="P714" s="4"/>
      <c r="Q714" s="4"/>
      <c r="R714" s="4"/>
      <c r="S714" s="63"/>
    </row>
    <row r="715">
      <c r="F715" s="63"/>
      <c r="P715" s="4"/>
      <c r="Q715" s="4"/>
      <c r="R715" s="4"/>
      <c r="S715" s="63"/>
    </row>
    <row r="716">
      <c r="F716" s="63"/>
      <c r="P716" s="4"/>
      <c r="Q716" s="4"/>
      <c r="R716" s="4"/>
      <c r="S716" s="63"/>
    </row>
    <row r="717">
      <c r="F717" s="63"/>
      <c r="P717" s="4"/>
      <c r="Q717" s="4"/>
      <c r="R717" s="4"/>
      <c r="S717" s="63"/>
    </row>
    <row r="718">
      <c r="F718" s="63"/>
      <c r="P718" s="4"/>
      <c r="Q718" s="4"/>
      <c r="R718" s="4"/>
      <c r="S718" s="63"/>
    </row>
    <row r="719">
      <c r="F719" s="63"/>
      <c r="P719" s="4"/>
      <c r="Q719" s="4"/>
      <c r="R719" s="4"/>
      <c r="S719" s="63"/>
    </row>
    <row r="720">
      <c r="F720" s="63"/>
      <c r="P720" s="4"/>
      <c r="Q720" s="4"/>
      <c r="R720" s="4"/>
      <c r="S720" s="63"/>
    </row>
    <row r="721">
      <c r="F721" s="63"/>
      <c r="P721" s="4"/>
      <c r="Q721" s="4"/>
      <c r="R721" s="4"/>
      <c r="S721" s="63"/>
    </row>
    <row r="722">
      <c r="F722" s="63"/>
      <c r="P722" s="4"/>
      <c r="Q722" s="4"/>
      <c r="R722" s="4"/>
      <c r="S722" s="63"/>
    </row>
    <row r="723">
      <c r="F723" s="63"/>
      <c r="P723" s="4"/>
      <c r="Q723" s="4"/>
      <c r="R723" s="4"/>
      <c r="S723" s="63"/>
    </row>
    <row r="724">
      <c r="F724" s="63"/>
      <c r="P724" s="4"/>
      <c r="Q724" s="4"/>
      <c r="R724" s="4"/>
      <c r="S724" s="63"/>
    </row>
    <row r="725">
      <c r="F725" s="63"/>
      <c r="P725" s="4"/>
      <c r="Q725" s="4"/>
      <c r="R725" s="4"/>
      <c r="S725" s="63"/>
    </row>
    <row r="726">
      <c r="F726" s="63"/>
      <c r="P726" s="4"/>
      <c r="Q726" s="4"/>
      <c r="R726" s="4"/>
      <c r="S726" s="63"/>
    </row>
    <row r="727">
      <c r="F727" s="63"/>
      <c r="P727" s="4"/>
      <c r="Q727" s="4"/>
      <c r="R727" s="4"/>
      <c r="S727" s="63"/>
    </row>
    <row r="728">
      <c r="F728" s="63"/>
      <c r="P728" s="4"/>
      <c r="Q728" s="4"/>
      <c r="R728" s="4"/>
      <c r="S728" s="63"/>
    </row>
    <row r="729">
      <c r="F729" s="63"/>
      <c r="P729" s="4"/>
      <c r="Q729" s="4"/>
      <c r="R729" s="4"/>
      <c r="S729" s="63"/>
    </row>
    <row r="730">
      <c r="F730" s="63"/>
      <c r="P730" s="4"/>
      <c r="Q730" s="4"/>
      <c r="R730" s="4"/>
      <c r="S730" s="63"/>
    </row>
    <row r="731">
      <c r="F731" s="63"/>
      <c r="P731" s="4"/>
      <c r="Q731" s="4"/>
      <c r="R731" s="4"/>
      <c r="S731" s="63"/>
    </row>
    <row r="732">
      <c r="F732" s="63"/>
      <c r="P732" s="4"/>
      <c r="Q732" s="4"/>
      <c r="R732" s="4"/>
      <c r="S732" s="63"/>
    </row>
    <row r="733">
      <c r="F733" s="63"/>
      <c r="P733" s="4"/>
      <c r="Q733" s="4"/>
      <c r="R733" s="4"/>
      <c r="S733" s="63"/>
    </row>
    <row r="734">
      <c r="F734" s="63"/>
      <c r="P734" s="4"/>
      <c r="Q734" s="4"/>
      <c r="R734" s="4"/>
      <c r="S734" s="63"/>
    </row>
    <row r="735">
      <c r="F735" s="63"/>
      <c r="P735" s="4"/>
      <c r="Q735" s="4"/>
      <c r="R735" s="4"/>
      <c r="S735" s="63"/>
    </row>
    <row r="736">
      <c r="F736" s="63"/>
      <c r="P736" s="4"/>
      <c r="Q736" s="4"/>
      <c r="R736" s="4"/>
      <c r="S736" s="63"/>
    </row>
    <row r="737">
      <c r="F737" s="63"/>
      <c r="P737" s="4"/>
      <c r="Q737" s="4"/>
      <c r="R737" s="4"/>
      <c r="S737" s="63"/>
    </row>
    <row r="738">
      <c r="F738" s="63"/>
      <c r="P738" s="4"/>
      <c r="Q738" s="4"/>
      <c r="R738" s="4"/>
      <c r="S738" s="63"/>
    </row>
    <row r="739">
      <c r="F739" s="63"/>
      <c r="P739" s="4"/>
      <c r="Q739" s="4"/>
      <c r="R739" s="4"/>
      <c r="S739" s="63"/>
    </row>
    <row r="740">
      <c r="F740" s="63"/>
      <c r="P740" s="4"/>
      <c r="Q740" s="4"/>
      <c r="R740" s="4"/>
      <c r="S740" s="63"/>
    </row>
    <row r="741">
      <c r="F741" s="63"/>
      <c r="P741" s="4"/>
      <c r="Q741" s="4"/>
      <c r="R741" s="4"/>
      <c r="S741" s="63"/>
    </row>
    <row r="742">
      <c r="F742" s="63"/>
      <c r="P742" s="4"/>
      <c r="Q742" s="4"/>
      <c r="R742" s="4"/>
      <c r="S742" s="63"/>
    </row>
    <row r="743">
      <c r="F743" s="63"/>
      <c r="P743" s="4"/>
      <c r="Q743" s="4"/>
      <c r="R743" s="4"/>
      <c r="S743" s="63"/>
    </row>
    <row r="744">
      <c r="F744" s="63"/>
      <c r="P744" s="4"/>
      <c r="Q744" s="4"/>
      <c r="R744" s="4"/>
      <c r="S744" s="63"/>
    </row>
    <row r="745">
      <c r="F745" s="63"/>
      <c r="P745" s="4"/>
      <c r="Q745" s="4"/>
      <c r="R745" s="4"/>
      <c r="S745" s="63"/>
    </row>
    <row r="746">
      <c r="F746" s="63"/>
      <c r="P746" s="4"/>
      <c r="Q746" s="4"/>
      <c r="R746" s="4"/>
      <c r="S746" s="63"/>
    </row>
    <row r="747">
      <c r="F747" s="63"/>
      <c r="P747" s="4"/>
      <c r="Q747" s="4"/>
      <c r="R747" s="4"/>
      <c r="S747" s="63"/>
    </row>
    <row r="748">
      <c r="F748" s="63"/>
      <c r="P748" s="4"/>
      <c r="Q748" s="4"/>
      <c r="R748" s="4"/>
      <c r="S748" s="63"/>
    </row>
    <row r="749">
      <c r="F749" s="63"/>
      <c r="P749" s="4"/>
      <c r="Q749" s="4"/>
      <c r="R749" s="4"/>
      <c r="S749" s="63"/>
    </row>
    <row r="750">
      <c r="F750" s="63"/>
      <c r="P750" s="4"/>
      <c r="Q750" s="4"/>
      <c r="R750" s="4"/>
      <c r="S750" s="63"/>
    </row>
    <row r="751">
      <c r="F751" s="63"/>
      <c r="P751" s="4"/>
      <c r="Q751" s="4"/>
      <c r="R751" s="4"/>
      <c r="S751" s="63"/>
    </row>
    <row r="752">
      <c r="F752" s="63"/>
      <c r="P752" s="4"/>
      <c r="Q752" s="4"/>
      <c r="R752" s="4"/>
      <c r="S752" s="63"/>
    </row>
    <row r="753">
      <c r="F753" s="63"/>
      <c r="P753" s="4"/>
      <c r="Q753" s="4"/>
      <c r="R753" s="4"/>
      <c r="S753" s="63"/>
    </row>
    <row r="754">
      <c r="F754" s="63"/>
      <c r="P754" s="4"/>
      <c r="Q754" s="4"/>
      <c r="R754" s="4"/>
      <c r="S754" s="63"/>
    </row>
    <row r="755">
      <c r="F755" s="63"/>
      <c r="P755" s="4"/>
      <c r="Q755" s="4"/>
      <c r="R755" s="4"/>
      <c r="S755" s="63"/>
    </row>
    <row r="756">
      <c r="F756" s="63"/>
      <c r="P756" s="4"/>
      <c r="Q756" s="4"/>
      <c r="R756" s="4"/>
      <c r="S756" s="63"/>
    </row>
    <row r="757">
      <c r="F757" s="63"/>
      <c r="P757" s="4"/>
      <c r="Q757" s="4"/>
      <c r="R757" s="4"/>
      <c r="S757" s="63"/>
    </row>
    <row r="758">
      <c r="F758" s="63"/>
      <c r="P758" s="4"/>
      <c r="Q758" s="4"/>
      <c r="R758" s="4"/>
      <c r="S758" s="63"/>
    </row>
    <row r="759">
      <c r="F759" s="63"/>
      <c r="P759" s="4"/>
      <c r="Q759" s="4"/>
      <c r="R759" s="4"/>
      <c r="S759" s="63"/>
    </row>
    <row r="760">
      <c r="F760" s="63"/>
      <c r="P760" s="4"/>
      <c r="Q760" s="4"/>
      <c r="R760" s="4"/>
      <c r="S760" s="63"/>
    </row>
    <row r="761">
      <c r="F761" s="63"/>
      <c r="P761" s="4"/>
      <c r="Q761" s="4"/>
      <c r="R761" s="4"/>
      <c r="S761" s="63"/>
    </row>
    <row r="762">
      <c r="F762" s="63"/>
      <c r="P762" s="4"/>
      <c r="Q762" s="4"/>
      <c r="R762" s="4"/>
      <c r="S762" s="63"/>
    </row>
    <row r="763">
      <c r="F763" s="63"/>
      <c r="P763" s="4"/>
      <c r="Q763" s="4"/>
      <c r="R763" s="4"/>
      <c r="S763" s="63"/>
    </row>
    <row r="764">
      <c r="F764" s="63"/>
      <c r="P764" s="4"/>
      <c r="Q764" s="4"/>
      <c r="R764" s="4"/>
      <c r="S764" s="63"/>
    </row>
    <row r="765">
      <c r="F765" s="63"/>
      <c r="P765" s="4"/>
      <c r="Q765" s="4"/>
      <c r="R765" s="4"/>
      <c r="S765" s="63"/>
    </row>
    <row r="766">
      <c r="F766" s="63"/>
      <c r="P766" s="4"/>
      <c r="Q766" s="4"/>
      <c r="R766" s="4"/>
      <c r="S766" s="63"/>
    </row>
    <row r="767">
      <c r="F767" s="63"/>
      <c r="P767" s="4"/>
      <c r="Q767" s="4"/>
      <c r="R767" s="4"/>
      <c r="S767" s="63"/>
    </row>
    <row r="768">
      <c r="F768" s="63"/>
      <c r="P768" s="4"/>
      <c r="Q768" s="4"/>
      <c r="R768" s="4"/>
      <c r="S768" s="63"/>
    </row>
    <row r="769">
      <c r="F769" s="63"/>
      <c r="P769" s="4"/>
      <c r="Q769" s="4"/>
      <c r="R769" s="4"/>
      <c r="S769" s="63"/>
    </row>
    <row r="770">
      <c r="F770" s="63"/>
      <c r="P770" s="4"/>
      <c r="Q770" s="4"/>
      <c r="R770" s="4"/>
      <c r="S770" s="63"/>
    </row>
    <row r="771">
      <c r="F771" s="63"/>
      <c r="P771" s="4"/>
      <c r="Q771" s="4"/>
      <c r="R771" s="4"/>
      <c r="S771" s="63"/>
    </row>
    <row r="772">
      <c r="F772" s="63"/>
      <c r="P772" s="4"/>
      <c r="Q772" s="4"/>
      <c r="R772" s="4"/>
      <c r="S772" s="63"/>
    </row>
    <row r="773">
      <c r="F773" s="63"/>
      <c r="P773" s="4"/>
      <c r="Q773" s="4"/>
      <c r="R773" s="4"/>
      <c r="S773" s="63"/>
    </row>
    <row r="774">
      <c r="F774" s="63"/>
      <c r="P774" s="4"/>
      <c r="Q774" s="4"/>
      <c r="R774" s="4"/>
      <c r="S774" s="63"/>
    </row>
    <row r="775">
      <c r="F775" s="63"/>
      <c r="P775" s="4"/>
      <c r="Q775" s="4"/>
      <c r="R775" s="4"/>
      <c r="S775" s="63"/>
    </row>
    <row r="776">
      <c r="F776" s="63"/>
      <c r="P776" s="4"/>
      <c r="Q776" s="4"/>
      <c r="R776" s="4"/>
      <c r="S776" s="63"/>
    </row>
    <row r="777">
      <c r="F777" s="63"/>
      <c r="P777" s="4"/>
      <c r="Q777" s="4"/>
      <c r="R777" s="4"/>
      <c r="S777" s="63"/>
    </row>
    <row r="778">
      <c r="F778" s="63"/>
      <c r="P778" s="4"/>
      <c r="Q778" s="4"/>
      <c r="R778" s="4"/>
      <c r="S778" s="63"/>
    </row>
    <row r="779">
      <c r="F779" s="63"/>
      <c r="P779" s="4"/>
      <c r="Q779" s="4"/>
      <c r="R779" s="4"/>
      <c r="S779" s="63"/>
    </row>
    <row r="780">
      <c r="F780" s="63"/>
      <c r="P780" s="4"/>
      <c r="Q780" s="4"/>
      <c r="R780" s="4"/>
      <c r="S780" s="63"/>
    </row>
    <row r="781">
      <c r="F781" s="63"/>
      <c r="P781" s="4"/>
      <c r="Q781" s="4"/>
      <c r="R781" s="4"/>
      <c r="S781" s="63"/>
    </row>
    <row r="782">
      <c r="F782" s="63"/>
      <c r="P782" s="4"/>
      <c r="Q782" s="4"/>
      <c r="R782" s="4"/>
      <c r="S782" s="63"/>
    </row>
    <row r="783">
      <c r="F783" s="63"/>
      <c r="P783" s="4"/>
      <c r="Q783" s="4"/>
      <c r="R783" s="4"/>
      <c r="S783" s="63"/>
    </row>
    <row r="784">
      <c r="F784" s="63"/>
      <c r="P784" s="4"/>
      <c r="Q784" s="4"/>
      <c r="R784" s="4"/>
      <c r="S784" s="63"/>
    </row>
    <row r="785">
      <c r="F785" s="63"/>
      <c r="P785" s="4"/>
      <c r="Q785" s="4"/>
      <c r="R785" s="4"/>
      <c r="S785" s="63"/>
    </row>
    <row r="786">
      <c r="F786" s="63"/>
      <c r="P786" s="4"/>
      <c r="Q786" s="4"/>
      <c r="R786" s="4"/>
      <c r="S786" s="63"/>
    </row>
    <row r="787">
      <c r="F787" s="63"/>
      <c r="P787" s="4"/>
      <c r="Q787" s="4"/>
      <c r="R787" s="4"/>
      <c r="S787" s="63"/>
    </row>
    <row r="788">
      <c r="F788" s="63"/>
      <c r="P788" s="4"/>
      <c r="Q788" s="4"/>
      <c r="R788" s="4"/>
      <c r="S788" s="63"/>
    </row>
    <row r="789">
      <c r="F789" s="63"/>
      <c r="P789" s="4"/>
      <c r="Q789" s="4"/>
      <c r="R789" s="4"/>
      <c r="S789" s="63"/>
    </row>
    <row r="790">
      <c r="F790" s="63"/>
      <c r="P790" s="4"/>
      <c r="Q790" s="4"/>
      <c r="R790" s="4"/>
      <c r="S790" s="63"/>
    </row>
    <row r="791">
      <c r="F791" s="63"/>
      <c r="P791" s="4"/>
      <c r="Q791" s="4"/>
      <c r="R791" s="4"/>
      <c r="S791" s="63"/>
    </row>
    <row r="792">
      <c r="F792" s="63"/>
      <c r="P792" s="4"/>
      <c r="Q792" s="4"/>
      <c r="R792" s="4"/>
      <c r="S792" s="63"/>
    </row>
    <row r="793">
      <c r="F793" s="63"/>
      <c r="P793" s="4"/>
      <c r="Q793" s="4"/>
      <c r="R793" s="4"/>
      <c r="S793" s="63"/>
    </row>
    <row r="794">
      <c r="F794" s="63"/>
      <c r="P794" s="4"/>
      <c r="Q794" s="4"/>
      <c r="R794" s="4"/>
      <c r="S794" s="63"/>
    </row>
    <row r="795">
      <c r="F795" s="63"/>
      <c r="P795" s="4"/>
      <c r="Q795" s="4"/>
      <c r="R795" s="4"/>
      <c r="S795" s="63"/>
    </row>
    <row r="796">
      <c r="F796" s="63"/>
      <c r="P796" s="4"/>
      <c r="Q796" s="4"/>
      <c r="R796" s="4"/>
      <c r="S796" s="63"/>
    </row>
    <row r="797">
      <c r="F797" s="63"/>
      <c r="P797" s="4"/>
      <c r="Q797" s="4"/>
      <c r="R797" s="4"/>
      <c r="S797" s="63"/>
    </row>
    <row r="798">
      <c r="F798" s="63"/>
      <c r="P798" s="4"/>
      <c r="Q798" s="4"/>
      <c r="R798" s="4"/>
      <c r="S798" s="63"/>
    </row>
    <row r="799">
      <c r="F799" s="63"/>
      <c r="P799" s="4"/>
      <c r="Q799" s="4"/>
      <c r="R799" s="4"/>
      <c r="S799" s="63"/>
    </row>
    <row r="800">
      <c r="F800" s="63"/>
      <c r="P800" s="4"/>
      <c r="Q800" s="4"/>
      <c r="R800" s="4"/>
      <c r="S800" s="63"/>
    </row>
    <row r="801">
      <c r="F801" s="63"/>
      <c r="P801" s="4"/>
      <c r="Q801" s="4"/>
      <c r="R801" s="4"/>
      <c r="S801" s="63"/>
    </row>
    <row r="802">
      <c r="F802" s="63"/>
      <c r="P802" s="4"/>
      <c r="Q802" s="4"/>
      <c r="R802" s="4"/>
      <c r="S802" s="63"/>
    </row>
    <row r="803">
      <c r="F803" s="63"/>
      <c r="P803" s="4"/>
      <c r="Q803" s="4"/>
      <c r="R803" s="4"/>
      <c r="S803" s="63"/>
    </row>
    <row r="804">
      <c r="F804" s="63"/>
      <c r="P804" s="4"/>
      <c r="Q804" s="4"/>
      <c r="R804" s="4"/>
      <c r="S804" s="63"/>
    </row>
    <row r="805">
      <c r="F805" s="63"/>
      <c r="P805" s="4"/>
      <c r="Q805" s="4"/>
      <c r="R805" s="4"/>
      <c r="S805" s="63"/>
    </row>
    <row r="806">
      <c r="F806" s="63"/>
      <c r="P806" s="4"/>
      <c r="Q806" s="4"/>
      <c r="R806" s="4"/>
      <c r="S806" s="63"/>
    </row>
    <row r="807">
      <c r="F807" s="63"/>
      <c r="P807" s="4"/>
      <c r="Q807" s="4"/>
      <c r="R807" s="4"/>
      <c r="S807" s="63"/>
    </row>
    <row r="808">
      <c r="F808" s="63"/>
      <c r="P808" s="4"/>
      <c r="Q808" s="4"/>
      <c r="R808" s="4"/>
      <c r="S808" s="63"/>
    </row>
    <row r="809">
      <c r="F809" s="63"/>
      <c r="P809" s="4"/>
      <c r="Q809" s="4"/>
      <c r="R809" s="4"/>
      <c r="S809" s="63"/>
    </row>
    <row r="810">
      <c r="F810" s="63"/>
      <c r="P810" s="4"/>
      <c r="Q810" s="4"/>
      <c r="R810" s="4"/>
      <c r="S810" s="63"/>
    </row>
    <row r="811">
      <c r="F811" s="63"/>
      <c r="P811" s="4"/>
      <c r="Q811" s="4"/>
      <c r="R811" s="4"/>
      <c r="S811" s="63"/>
    </row>
    <row r="812">
      <c r="F812" s="63"/>
      <c r="P812" s="4"/>
      <c r="Q812" s="4"/>
      <c r="R812" s="4"/>
      <c r="S812" s="63"/>
    </row>
    <row r="813">
      <c r="F813" s="63"/>
      <c r="P813" s="4"/>
      <c r="Q813" s="4"/>
      <c r="R813" s="4"/>
      <c r="S813" s="63"/>
    </row>
    <row r="814">
      <c r="F814" s="63"/>
      <c r="P814" s="4"/>
      <c r="Q814" s="4"/>
      <c r="R814" s="4"/>
      <c r="S814" s="63"/>
    </row>
    <row r="815">
      <c r="F815" s="63"/>
      <c r="P815" s="4"/>
      <c r="Q815" s="4"/>
      <c r="R815" s="4"/>
      <c r="S815" s="63"/>
    </row>
    <row r="816">
      <c r="F816" s="63"/>
      <c r="P816" s="4"/>
      <c r="Q816" s="4"/>
      <c r="R816" s="4"/>
      <c r="S816" s="63"/>
    </row>
    <row r="817">
      <c r="F817" s="63"/>
      <c r="P817" s="4"/>
      <c r="Q817" s="4"/>
      <c r="R817" s="4"/>
      <c r="S817" s="63"/>
    </row>
    <row r="818">
      <c r="F818" s="63"/>
      <c r="P818" s="4"/>
      <c r="Q818" s="4"/>
      <c r="R818" s="4"/>
      <c r="S818" s="63"/>
    </row>
    <row r="819">
      <c r="F819" s="63"/>
      <c r="P819" s="4"/>
      <c r="Q819" s="4"/>
      <c r="R819" s="4"/>
      <c r="S819" s="63"/>
    </row>
    <row r="820">
      <c r="F820" s="63"/>
      <c r="P820" s="4"/>
      <c r="Q820" s="4"/>
      <c r="R820" s="4"/>
      <c r="S820" s="63"/>
    </row>
    <row r="821">
      <c r="F821" s="63"/>
      <c r="P821" s="4"/>
      <c r="Q821" s="4"/>
      <c r="R821" s="4"/>
      <c r="S821" s="63"/>
    </row>
    <row r="822">
      <c r="F822" s="63"/>
      <c r="P822" s="4"/>
      <c r="Q822" s="4"/>
      <c r="R822" s="4"/>
      <c r="S822" s="63"/>
    </row>
    <row r="823">
      <c r="F823" s="63"/>
      <c r="P823" s="4"/>
      <c r="Q823" s="4"/>
      <c r="R823" s="4"/>
      <c r="S823" s="63"/>
    </row>
    <row r="824">
      <c r="F824" s="63"/>
      <c r="P824" s="4"/>
      <c r="Q824" s="4"/>
      <c r="R824" s="4"/>
      <c r="S824" s="63"/>
    </row>
    <row r="825">
      <c r="F825" s="63"/>
      <c r="P825" s="4"/>
      <c r="Q825" s="4"/>
      <c r="R825" s="4"/>
      <c r="S825" s="63"/>
    </row>
    <row r="826">
      <c r="F826" s="63"/>
      <c r="P826" s="4"/>
      <c r="Q826" s="4"/>
      <c r="R826" s="4"/>
      <c r="S826" s="63"/>
    </row>
    <row r="827">
      <c r="F827" s="63"/>
      <c r="P827" s="4"/>
      <c r="Q827" s="4"/>
      <c r="R827" s="4"/>
      <c r="S827" s="63"/>
    </row>
    <row r="828">
      <c r="F828" s="63"/>
      <c r="P828" s="4"/>
      <c r="Q828" s="4"/>
      <c r="R828" s="4"/>
      <c r="S828" s="63"/>
    </row>
    <row r="829">
      <c r="F829" s="63"/>
      <c r="P829" s="4"/>
      <c r="Q829" s="4"/>
      <c r="R829" s="4"/>
      <c r="S829" s="63"/>
    </row>
    <row r="830">
      <c r="F830" s="63"/>
      <c r="P830" s="4"/>
      <c r="Q830" s="4"/>
      <c r="R830" s="4"/>
      <c r="S830" s="63"/>
    </row>
    <row r="831">
      <c r="F831" s="63"/>
      <c r="P831" s="4"/>
      <c r="Q831" s="4"/>
      <c r="R831" s="4"/>
      <c r="S831" s="63"/>
    </row>
    <row r="832">
      <c r="F832" s="63"/>
      <c r="P832" s="4"/>
      <c r="Q832" s="4"/>
      <c r="R832" s="4"/>
      <c r="S832" s="63"/>
    </row>
    <row r="833">
      <c r="F833" s="63"/>
      <c r="P833" s="4"/>
      <c r="Q833" s="4"/>
      <c r="R833" s="4"/>
      <c r="S833" s="63"/>
    </row>
    <row r="834">
      <c r="F834" s="63"/>
      <c r="P834" s="4"/>
      <c r="Q834" s="4"/>
      <c r="R834" s="4"/>
      <c r="S834" s="63"/>
    </row>
    <row r="835">
      <c r="F835" s="63"/>
      <c r="P835" s="4"/>
      <c r="Q835" s="4"/>
      <c r="R835" s="4"/>
      <c r="S835" s="63"/>
    </row>
    <row r="836">
      <c r="F836" s="63"/>
      <c r="P836" s="4"/>
      <c r="Q836" s="4"/>
      <c r="R836" s="4"/>
      <c r="S836" s="63"/>
    </row>
    <row r="837">
      <c r="F837" s="63"/>
      <c r="P837" s="4"/>
      <c r="Q837" s="4"/>
      <c r="R837" s="4"/>
      <c r="S837" s="63"/>
    </row>
  </sheetData>
  <mergeCells count="13">
    <mergeCell ref="AR1:AS1"/>
    <mergeCell ref="AU1:AX1"/>
    <mergeCell ref="AY1:BB1"/>
    <mergeCell ref="AR4:AS4"/>
    <mergeCell ref="U7:W7"/>
    <mergeCell ref="E1:K1"/>
    <mergeCell ref="M1:O1"/>
    <mergeCell ref="P1:R1"/>
    <mergeCell ref="Z1:AC1"/>
    <mergeCell ref="AD1:AG1"/>
    <mergeCell ref="AJ1:AM1"/>
    <mergeCell ref="AN1:AQ1"/>
    <mergeCell ref="B129:F12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4" width="18.5"/>
    <col customWidth="1" min="5" max="5" width="19.38"/>
    <col customWidth="1" min="6" max="6" width="22.5"/>
    <col customWidth="1" min="7" max="7" width="13.75"/>
    <col customWidth="1" min="8" max="8" width="16.0"/>
    <col customWidth="1" min="9" max="17" width="28.38"/>
    <col customWidth="1" min="18" max="18" width="22.25"/>
    <col customWidth="1" min="19" max="19" width="20.75"/>
    <col customWidth="1" min="20" max="21" width="24.63"/>
  </cols>
  <sheetData>
    <row r="1">
      <c r="E1" s="48" t="s">
        <v>28</v>
      </c>
      <c r="F1" s="49"/>
      <c r="G1" s="49"/>
      <c r="H1" s="49"/>
      <c r="I1" s="49"/>
      <c r="J1" s="49"/>
      <c r="K1" s="50"/>
      <c r="L1" s="51" t="s">
        <v>29</v>
      </c>
      <c r="M1" s="48" t="s">
        <v>30</v>
      </c>
      <c r="N1" s="49"/>
      <c r="O1" s="50"/>
      <c r="P1" s="52" t="s">
        <v>31</v>
      </c>
      <c r="Q1" s="53"/>
      <c r="R1" s="53"/>
      <c r="S1" s="54" t="s">
        <v>30</v>
      </c>
      <c r="T1" s="54" t="s">
        <v>30</v>
      </c>
      <c r="U1" s="54" t="s">
        <v>31</v>
      </c>
      <c r="Z1" s="48" t="s">
        <v>32</v>
      </c>
      <c r="AA1" s="49"/>
      <c r="AB1" s="49"/>
      <c r="AC1" s="50"/>
      <c r="AD1" s="48" t="s">
        <v>33</v>
      </c>
      <c r="AE1" s="49"/>
      <c r="AF1" s="49"/>
      <c r="AG1" s="50"/>
      <c r="AI1" s="55"/>
      <c r="AJ1" s="48" t="s">
        <v>34</v>
      </c>
      <c r="AK1" s="49"/>
      <c r="AL1" s="49"/>
      <c r="AM1" s="50"/>
      <c r="AN1" s="48" t="s">
        <v>35</v>
      </c>
      <c r="AO1" s="49"/>
      <c r="AP1" s="49"/>
      <c r="AQ1" s="50"/>
      <c r="AU1" s="48" t="s">
        <v>36</v>
      </c>
      <c r="AV1" s="49"/>
      <c r="AW1" s="49"/>
      <c r="AX1" s="50"/>
      <c r="AY1" s="48" t="s">
        <v>37</v>
      </c>
      <c r="AZ1" s="49"/>
      <c r="BA1" s="49"/>
      <c r="BB1" s="50"/>
    </row>
    <row r="2">
      <c r="A2" s="56" t="s">
        <v>5</v>
      </c>
      <c r="B2" s="56" t="s">
        <v>38</v>
      </c>
      <c r="C2" s="56" t="s">
        <v>23</v>
      </c>
      <c r="D2" s="56" t="s">
        <v>39</v>
      </c>
      <c r="E2" s="56" t="s">
        <v>40</v>
      </c>
      <c r="F2" s="56" t="s">
        <v>41</v>
      </c>
      <c r="G2" s="56" t="s">
        <v>42</v>
      </c>
      <c r="H2" s="56" t="s">
        <v>43</v>
      </c>
      <c r="I2" s="56" t="s">
        <v>44</v>
      </c>
      <c r="J2" s="56" t="s">
        <v>45</v>
      </c>
      <c r="K2" s="56" t="s">
        <v>46</v>
      </c>
      <c r="L2" s="56" t="s">
        <v>47</v>
      </c>
      <c r="M2" s="56" t="s">
        <v>48</v>
      </c>
      <c r="N2" s="56" t="s">
        <v>49</v>
      </c>
      <c r="O2" s="56" t="s">
        <v>50</v>
      </c>
      <c r="P2" s="57" t="s">
        <v>48</v>
      </c>
      <c r="Q2" s="58" t="s">
        <v>49</v>
      </c>
      <c r="R2" s="58" t="s">
        <v>50</v>
      </c>
      <c r="S2" s="54" t="s">
        <v>51</v>
      </c>
      <c r="T2" s="56" t="s">
        <v>52</v>
      </c>
      <c r="U2" s="56" t="s">
        <v>52</v>
      </c>
      <c r="V2" s="56" t="s">
        <v>53</v>
      </c>
      <c r="W2" s="56" t="s">
        <v>54</v>
      </c>
      <c r="X2" s="56" t="s">
        <v>55</v>
      </c>
      <c r="Y2" s="56" t="s">
        <v>56</v>
      </c>
      <c r="Z2" s="56" t="s">
        <v>57</v>
      </c>
      <c r="AA2" s="56" t="s">
        <v>58</v>
      </c>
      <c r="AB2" s="56" t="s">
        <v>59</v>
      </c>
      <c r="AC2" s="56" t="s">
        <v>60</v>
      </c>
      <c r="AD2" s="56" t="s">
        <v>57</v>
      </c>
      <c r="AE2" s="56" t="s">
        <v>58</v>
      </c>
      <c r="AF2" s="56" t="s">
        <v>59</v>
      </c>
      <c r="AG2" s="56" t="s">
        <v>60</v>
      </c>
      <c r="AI2" s="55"/>
      <c r="AJ2" s="56" t="s">
        <v>57</v>
      </c>
      <c r="AK2" s="56" t="s">
        <v>58</v>
      </c>
      <c r="AL2" s="56" t="s">
        <v>59</v>
      </c>
      <c r="AM2" s="56" t="s">
        <v>60</v>
      </c>
      <c r="AN2" s="56" t="s">
        <v>57</v>
      </c>
      <c r="AO2" s="56" t="s">
        <v>58</v>
      </c>
      <c r="AP2" s="56" t="s">
        <v>59</v>
      </c>
      <c r="AQ2" s="56" t="s">
        <v>60</v>
      </c>
      <c r="AR2" s="56" t="s">
        <v>55</v>
      </c>
      <c r="AS2" s="56" t="s">
        <v>56</v>
      </c>
      <c r="AU2" s="56" t="s">
        <v>57</v>
      </c>
      <c r="AV2" s="56" t="s">
        <v>58</v>
      </c>
      <c r="AW2" s="56" t="s">
        <v>59</v>
      </c>
      <c r="AX2" s="56" t="s">
        <v>60</v>
      </c>
      <c r="AY2" s="56" t="s">
        <v>57</v>
      </c>
      <c r="AZ2" s="56" t="s">
        <v>58</v>
      </c>
      <c r="BA2" s="56" t="s">
        <v>59</v>
      </c>
      <c r="BB2" s="56" t="s">
        <v>60</v>
      </c>
    </row>
    <row r="3">
      <c r="A3" s="59">
        <v>1.0</v>
      </c>
      <c r="B3" s="60">
        <v>2.0</v>
      </c>
      <c r="C3" s="61">
        <v>8.0</v>
      </c>
      <c r="D3" s="60" t="s">
        <v>61</v>
      </c>
      <c r="E3" s="62">
        <v>634.0</v>
      </c>
      <c r="F3" s="62">
        <v>6769.0</v>
      </c>
      <c r="G3" s="62">
        <v>10786.0</v>
      </c>
      <c r="H3" s="63">
        <f t="shared" ref="H3:H206" si="3">SUM(E3:G3)</f>
        <v>18189</v>
      </c>
      <c r="I3" s="63">
        <f t="shared" ref="I3:I181" si="4">E3/H3</f>
        <v>0.03485623179</v>
      </c>
      <c r="J3" s="63">
        <f t="shared" ref="J3:J181" si="5">F3/H3</f>
        <v>0.3721480015</v>
      </c>
      <c r="K3" s="63">
        <f t="shared" ref="K3:K181" si="6">G3/H3</f>
        <v>0.5929957667</v>
      </c>
      <c r="L3" s="63">
        <f t="shared" ref="L3:L8" si="7">(I3-J3)/(I3+J3)</f>
        <v>-0.8287180873</v>
      </c>
      <c r="M3" s="63">
        <f t="shared" ref="M3:O3" si="1">AVERAGE(I3:I92)</f>
        <v>0.2802501452</v>
      </c>
      <c r="N3" s="63">
        <f t="shared" si="1"/>
        <v>0.2898608729</v>
      </c>
      <c r="O3" s="63">
        <f t="shared" si="1"/>
        <v>0.4298889819</v>
      </c>
      <c r="P3" s="9" t="str">
        <f t="shared" ref="P3:R3" si="2">AVERAGE(I93:I181)</f>
        <v>#DIV/0!</v>
      </c>
      <c r="Q3" s="9" t="str">
        <f t="shared" si="2"/>
        <v>#DIV/0!</v>
      </c>
      <c r="R3" s="9" t="str">
        <f t="shared" si="2"/>
        <v>#DIV/0!</v>
      </c>
      <c r="S3" s="247">
        <v>18637.39</v>
      </c>
      <c r="T3" s="65">
        <f>AVERAGE(S3:S92)</f>
        <v>38805.03126</v>
      </c>
      <c r="U3" s="65">
        <f>AVERAGE(S93:S181)</f>
        <v>41423.70554</v>
      </c>
      <c r="V3" s="62">
        <v>90.0</v>
      </c>
      <c r="W3" s="62">
        <v>90.0</v>
      </c>
      <c r="X3" s="63">
        <f>STDEV(S3:S92)</f>
        <v>18786.74768</v>
      </c>
      <c r="Y3" s="63">
        <f>STDEV(S93:S181)</f>
        <v>23719.76224</v>
      </c>
      <c r="Z3" s="63">
        <f>X3/(SQRT(V3))</f>
        <v>1980.297083</v>
      </c>
      <c r="AA3" s="62">
        <v>1.96</v>
      </c>
      <c r="AB3" s="65">
        <f>T3+(Z3*AA3)</f>
        <v>42686.41355</v>
      </c>
      <c r="AC3" s="65">
        <f>T3-(AA3*Z3)</f>
        <v>34923.64898</v>
      </c>
      <c r="AD3" s="63">
        <f>Y3/(SQRT(W3))</f>
        <v>2500.282474</v>
      </c>
      <c r="AE3" s="62">
        <v>1.96</v>
      </c>
      <c r="AF3" s="65">
        <f>U3+(AD3*AE3)</f>
        <v>46324.25919</v>
      </c>
      <c r="AG3" s="65">
        <f>U3-(AE3*AD3)</f>
        <v>36523.15189</v>
      </c>
      <c r="AI3" s="55"/>
      <c r="AJ3" s="63">
        <f>AR3/(SQRT(V3))</f>
        <v>0.02592560181</v>
      </c>
      <c r="AK3" s="62">
        <v>1.96</v>
      </c>
      <c r="AL3" s="63">
        <f>M3+(AJ3*AK3)</f>
        <v>0.3310643247</v>
      </c>
      <c r="AM3" s="63">
        <f>M3-(AK3*AJ3)</f>
        <v>0.2294359656</v>
      </c>
      <c r="AN3" s="63" t="str">
        <f>AS3/(SQRT(W3))</f>
        <v>#DIV/0!</v>
      </c>
      <c r="AO3" s="62">
        <v>1.96</v>
      </c>
      <c r="AP3" s="63" t="str">
        <f>P3+(AN3*AO3)</f>
        <v>#DIV/0!</v>
      </c>
      <c r="AQ3" s="63" t="str">
        <f>P3-(AO3*AN3)</f>
        <v>#DIV/0!</v>
      </c>
      <c r="AR3" s="63">
        <f>STDEV(I3:I92)</f>
        <v>0.2459518543</v>
      </c>
      <c r="AS3" s="63" t="str">
        <f>STDEV(I93:I181)</f>
        <v>#DIV/0!</v>
      </c>
      <c r="AT3" s="63"/>
      <c r="AU3" s="63" t="str">
        <f>AS3/(SQRT(W3))</f>
        <v>#DIV/0!</v>
      </c>
      <c r="AV3" s="62">
        <v>1.96</v>
      </c>
      <c r="AW3" s="63" t="str">
        <f>N3+(AU3*AV3)</f>
        <v>#DIV/0!</v>
      </c>
      <c r="AX3" s="63" t="str">
        <f>N3-(AV3*AU3)</f>
        <v>#DIV/0!</v>
      </c>
      <c r="AY3" s="63" t="str">
        <f>AS3/(SQRT(W3))</f>
        <v>#DIV/0!</v>
      </c>
      <c r="AZ3" s="62">
        <v>1.96</v>
      </c>
      <c r="BA3" s="63" t="str">
        <f>Q3+(AY3*AZ3)</f>
        <v>#DIV/0!</v>
      </c>
      <c r="BB3" s="63" t="str">
        <f>Q3-(AZ3*AY3)</f>
        <v>#DIV/0!</v>
      </c>
    </row>
    <row r="4">
      <c r="A4" s="66">
        <v>2.0</v>
      </c>
      <c r="B4" s="60">
        <v>2.0</v>
      </c>
      <c r="C4" s="67">
        <v>8.0</v>
      </c>
      <c r="D4" s="60" t="s">
        <v>61</v>
      </c>
      <c r="E4" s="68">
        <v>0.0</v>
      </c>
      <c r="F4" s="68">
        <v>9997.0</v>
      </c>
      <c r="G4" s="68">
        <v>8175.0</v>
      </c>
      <c r="H4" s="69">
        <f t="shared" si="3"/>
        <v>18172</v>
      </c>
      <c r="I4" s="69">
        <f t="shared" si="4"/>
        <v>0</v>
      </c>
      <c r="J4" s="69">
        <f t="shared" si="5"/>
        <v>0.5501320713</v>
      </c>
      <c r="K4" s="69">
        <f t="shared" si="6"/>
        <v>0.4498679287</v>
      </c>
      <c r="L4" s="69">
        <f t="shared" si="7"/>
        <v>-1</v>
      </c>
      <c r="M4" s="63"/>
      <c r="N4" s="63"/>
      <c r="O4" s="63"/>
      <c r="P4" s="4"/>
      <c r="Q4" s="4"/>
      <c r="R4" s="4"/>
      <c r="S4" s="247">
        <v>10288.82</v>
      </c>
      <c r="T4" s="71"/>
      <c r="U4" s="63"/>
      <c r="V4" s="62" t="s">
        <v>122</v>
      </c>
      <c r="X4" s="63"/>
      <c r="Y4" s="63"/>
      <c r="Z4" s="63"/>
      <c r="AD4" s="63"/>
      <c r="AI4" s="55"/>
    </row>
    <row r="5">
      <c r="A5" s="66">
        <v>3.0</v>
      </c>
      <c r="B5" s="60">
        <v>2.0</v>
      </c>
      <c r="C5" s="67">
        <v>8.0</v>
      </c>
      <c r="D5" s="60" t="s">
        <v>61</v>
      </c>
      <c r="E5" s="68">
        <v>7243.0</v>
      </c>
      <c r="F5" s="68">
        <v>0.0</v>
      </c>
      <c r="G5" s="68">
        <v>10928.0</v>
      </c>
      <c r="H5" s="69">
        <f t="shared" si="3"/>
        <v>18171</v>
      </c>
      <c r="I5" s="69">
        <f t="shared" si="4"/>
        <v>0.3986021683</v>
      </c>
      <c r="J5" s="69">
        <f t="shared" si="5"/>
        <v>0</v>
      </c>
      <c r="K5" s="69">
        <f t="shared" si="6"/>
        <v>0.6013978317</v>
      </c>
      <c r="L5" s="69">
        <f t="shared" si="7"/>
        <v>1</v>
      </c>
      <c r="M5" s="62"/>
      <c r="N5" s="63"/>
      <c r="O5" s="63"/>
      <c r="P5" s="4"/>
      <c r="Q5" s="4"/>
      <c r="R5" s="4"/>
      <c r="S5" s="247">
        <v>27435.16</v>
      </c>
      <c r="T5" s="63"/>
      <c r="U5" s="63"/>
      <c r="V5" s="63"/>
      <c r="W5" s="63"/>
      <c r="X5" s="63"/>
      <c r="Y5" s="63"/>
      <c r="Z5" s="63"/>
      <c r="AD5" s="63"/>
      <c r="AI5" s="55"/>
    </row>
    <row r="6">
      <c r="A6" s="66">
        <v>4.0</v>
      </c>
      <c r="B6" s="60">
        <v>2.0</v>
      </c>
      <c r="C6" s="67">
        <v>8.0</v>
      </c>
      <c r="D6" s="60" t="s">
        <v>61</v>
      </c>
      <c r="E6" s="62">
        <v>3527.0</v>
      </c>
      <c r="F6" s="62">
        <v>425.0</v>
      </c>
      <c r="G6" s="62">
        <v>4456.0</v>
      </c>
      <c r="H6" s="63">
        <f t="shared" si="3"/>
        <v>8408</v>
      </c>
      <c r="I6" s="63">
        <f t="shared" si="4"/>
        <v>0.4194814462</v>
      </c>
      <c r="J6" s="63">
        <f t="shared" si="5"/>
        <v>0.050547098</v>
      </c>
      <c r="K6" s="63">
        <f t="shared" si="6"/>
        <v>0.5299714558</v>
      </c>
      <c r="L6" s="63">
        <f t="shared" si="7"/>
        <v>0.7849190283</v>
      </c>
      <c r="M6" s="63"/>
      <c r="N6" s="63"/>
      <c r="O6" s="63"/>
      <c r="P6" s="4"/>
      <c r="Q6" s="4"/>
      <c r="R6" s="4"/>
      <c r="S6" s="247">
        <v>31624.49</v>
      </c>
      <c r="T6" s="63"/>
      <c r="U6" s="63"/>
      <c r="V6" s="63"/>
      <c r="W6" s="63"/>
      <c r="X6" s="63"/>
      <c r="Y6" s="63"/>
      <c r="Z6" s="63"/>
      <c r="AD6" s="63"/>
      <c r="AI6" s="55"/>
    </row>
    <row r="7">
      <c r="A7" s="66">
        <v>5.0</v>
      </c>
      <c r="B7" s="60">
        <v>2.0</v>
      </c>
      <c r="C7" s="67">
        <v>9.0</v>
      </c>
      <c r="D7" s="60" t="s">
        <v>61</v>
      </c>
      <c r="E7" s="62">
        <v>9741.0</v>
      </c>
      <c r="F7" s="62">
        <v>1053.0</v>
      </c>
      <c r="G7" s="62">
        <v>10542.0</v>
      </c>
      <c r="H7" s="63">
        <f t="shared" si="3"/>
        <v>21336</v>
      </c>
      <c r="I7" s="63">
        <f t="shared" si="4"/>
        <v>0.456552306</v>
      </c>
      <c r="J7" s="63">
        <f t="shared" si="5"/>
        <v>0.04935320585</v>
      </c>
      <c r="K7" s="63">
        <f t="shared" si="6"/>
        <v>0.4940944882</v>
      </c>
      <c r="L7" s="63">
        <f t="shared" si="7"/>
        <v>0.8048916064</v>
      </c>
      <c r="M7" s="63"/>
      <c r="N7" s="63"/>
      <c r="O7" s="63"/>
      <c r="P7" s="4"/>
      <c r="Q7" s="4"/>
      <c r="R7" s="4"/>
      <c r="S7" s="247">
        <v>36967.24</v>
      </c>
      <c r="T7" s="63"/>
      <c r="U7" s="63"/>
      <c r="V7" s="63"/>
      <c r="W7" s="63"/>
      <c r="X7" s="63"/>
      <c r="Y7" s="63"/>
      <c r="Z7" s="63"/>
      <c r="AD7" s="63"/>
      <c r="AI7" s="55"/>
    </row>
    <row r="8">
      <c r="A8" s="66">
        <v>6.0</v>
      </c>
      <c r="B8" s="60">
        <v>2.0</v>
      </c>
      <c r="C8" s="67">
        <v>9.0</v>
      </c>
      <c r="D8" s="60" t="s">
        <v>61</v>
      </c>
      <c r="E8" s="62">
        <v>4097.0</v>
      </c>
      <c r="F8" s="62">
        <v>7290.0</v>
      </c>
      <c r="G8" s="62">
        <v>9847.0</v>
      </c>
      <c r="H8" s="63">
        <f t="shared" si="3"/>
        <v>21234</v>
      </c>
      <c r="I8" s="63">
        <f t="shared" si="4"/>
        <v>0.1929452764</v>
      </c>
      <c r="J8" s="63">
        <f t="shared" si="5"/>
        <v>0.3433173213</v>
      </c>
      <c r="K8" s="63">
        <f t="shared" si="6"/>
        <v>0.4637374023</v>
      </c>
      <c r="L8" s="63">
        <f t="shared" si="7"/>
        <v>-0.2804074822</v>
      </c>
      <c r="M8" s="63"/>
      <c r="N8" s="62" t="s">
        <v>123</v>
      </c>
      <c r="O8" s="63"/>
      <c r="P8" s="4"/>
      <c r="Q8" s="4"/>
      <c r="R8" s="4"/>
      <c r="S8" s="247">
        <v>48471.42</v>
      </c>
      <c r="T8" s="63"/>
      <c r="U8" s="63"/>
      <c r="V8" s="63"/>
      <c r="W8" s="63"/>
      <c r="X8" s="63"/>
      <c r="Y8" s="63"/>
      <c r="Z8" s="63"/>
      <c r="AD8" s="63"/>
      <c r="AI8" s="55"/>
    </row>
    <row r="9">
      <c r="A9" s="66">
        <v>7.0</v>
      </c>
      <c r="B9" s="60">
        <v>2.0</v>
      </c>
      <c r="C9" s="67">
        <v>9.0</v>
      </c>
      <c r="D9" s="60" t="s">
        <v>61</v>
      </c>
      <c r="E9" s="68">
        <v>0.0</v>
      </c>
      <c r="F9" s="68">
        <v>0.0</v>
      </c>
      <c r="G9" s="68">
        <v>18049.0</v>
      </c>
      <c r="H9" s="69">
        <f t="shared" si="3"/>
        <v>18049</v>
      </c>
      <c r="I9" s="69">
        <f t="shared" si="4"/>
        <v>0</v>
      </c>
      <c r="J9" s="69">
        <f t="shared" si="5"/>
        <v>0</v>
      </c>
      <c r="K9" s="69">
        <f t="shared" si="6"/>
        <v>1</v>
      </c>
      <c r="L9" s="68">
        <v>0.0</v>
      </c>
      <c r="M9" s="63"/>
      <c r="N9" s="63">
        <v>-0.045328115372248824</v>
      </c>
      <c r="O9" s="63"/>
      <c r="P9" s="4"/>
      <c r="Q9" s="4"/>
      <c r="R9" s="4"/>
      <c r="S9" s="247">
        <v>6220.2</v>
      </c>
      <c r="T9" s="63"/>
      <c r="U9" s="63"/>
      <c r="V9" s="63"/>
      <c r="W9" s="63"/>
      <c r="X9" s="63"/>
      <c r="Y9" s="63"/>
      <c r="Z9" s="63"/>
      <c r="AD9" s="63"/>
      <c r="AI9" s="55"/>
    </row>
    <row r="10">
      <c r="A10" s="66">
        <v>8.0</v>
      </c>
      <c r="B10" s="60">
        <v>2.0</v>
      </c>
      <c r="C10" s="67">
        <v>9.0</v>
      </c>
      <c r="D10" s="60" t="s">
        <v>61</v>
      </c>
      <c r="E10" s="68">
        <v>18087.0</v>
      </c>
      <c r="F10" s="68">
        <v>0.0</v>
      </c>
      <c r="G10" s="68">
        <v>0.0</v>
      </c>
      <c r="H10" s="69">
        <f t="shared" si="3"/>
        <v>18087</v>
      </c>
      <c r="I10" s="69">
        <f t="shared" si="4"/>
        <v>1</v>
      </c>
      <c r="J10" s="69">
        <f t="shared" si="5"/>
        <v>0</v>
      </c>
      <c r="K10" s="69">
        <f t="shared" si="6"/>
        <v>0</v>
      </c>
      <c r="L10" s="69">
        <f t="shared" ref="L10:L181" si="8">(I10-J10)/(I10+J10)</f>
        <v>1</v>
      </c>
      <c r="M10" s="63"/>
      <c r="N10" s="63"/>
      <c r="O10" s="63"/>
      <c r="P10" s="4"/>
      <c r="Q10" s="4"/>
      <c r="R10" s="4"/>
      <c r="S10" s="247">
        <v>20172.81</v>
      </c>
      <c r="T10" s="63"/>
      <c r="U10" s="63"/>
      <c r="V10" s="63"/>
      <c r="W10" s="63"/>
      <c r="X10" s="63"/>
      <c r="Y10" s="63"/>
      <c r="Z10" s="63"/>
      <c r="AD10" s="63"/>
      <c r="AI10" s="55"/>
    </row>
    <row r="11">
      <c r="A11" s="66">
        <v>9.0</v>
      </c>
      <c r="B11" s="60">
        <v>2.0</v>
      </c>
      <c r="C11" s="67">
        <v>15.0</v>
      </c>
      <c r="D11" s="60" t="s">
        <v>61</v>
      </c>
      <c r="E11" s="68">
        <v>0.0</v>
      </c>
      <c r="F11" s="68">
        <v>11644.0</v>
      </c>
      <c r="G11" s="68">
        <v>6526.0</v>
      </c>
      <c r="H11" s="69">
        <f t="shared" si="3"/>
        <v>18170</v>
      </c>
      <c r="I11" s="69">
        <f t="shared" si="4"/>
        <v>0</v>
      </c>
      <c r="J11" s="69">
        <f t="shared" si="5"/>
        <v>0.6408365438</v>
      </c>
      <c r="K11" s="69">
        <f t="shared" si="6"/>
        <v>0.3591634562</v>
      </c>
      <c r="L11" s="69">
        <f t="shared" si="8"/>
        <v>-1</v>
      </c>
      <c r="M11" s="63"/>
      <c r="N11" s="62" t="s">
        <v>124</v>
      </c>
      <c r="O11" s="63"/>
      <c r="P11" s="4"/>
      <c r="Q11" s="4"/>
      <c r="R11" s="4"/>
      <c r="S11" s="247">
        <v>11013.52</v>
      </c>
      <c r="T11" s="63"/>
      <c r="U11" s="63"/>
      <c r="V11" s="63"/>
      <c r="W11" s="63"/>
      <c r="X11" s="63"/>
      <c r="Y11" s="63"/>
      <c r="Z11" s="63"/>
      <c r="AD11" s="63"/>
      <c r="AI11" s="55"/>
    </row>
    <row r="12">
      <c r="A12" s="73">
        <v>10.0</v>
      </c>
      <c r="B12" s="60">
        <v>2.0</v>
      </c>
      <c r="C12" s="67">
        <v>15.0</v>
      </c>
      <c r="D12" s="60" t="s">
        <v>61</v>
      </c>
      <c r="E12" s="62">
        <v>5174.0</v>
      </c>
      <c r="F12" s="62">
        <v>2575.0</v>
      </c>
      <c r="G12" s="62">
        <v>10307.0</v>
      </c>
      <c r="H12" s="63">
        <f t="shared" si="3"/>
        <v>18056</v>
      </c>
      <c r="I12" s="63">
        <f t="shared" si="4"/>
        <v>0.2865529464</v>
      </c>
      <c r="J12" s="63">
        <f t="shared" si="5"/>
        <v>0.1426118742</v>
      </c>
      <c r="K12" s="63">
        <f t="shared" si="6"/>
        <v>0.5708351794</v>
      </c>
      <c r="L12" s="63">
        <f t="shared" si="8"/>
        <v>0.3353981159</v>
      </c>
      <c r="M12" s="63"/>
      <c r="N12" s="62">
        <v>25.0</v>
      </c>
      <c r="O12" s="63"/>
      <c r="P12" s="4"/>
      <c r="Q12" s="4"/>
      <c r="R12" s="4"/>
      <c r="S12" s="247">
        <v>15544.44</v>
      </c>
      <c r="T12" s="63"/>
      <c r="U12" s="48" t="s">
        <v>62</v>
      </c>
      <c r="V12" s="49"/>
      <c r="W12" s="50"/>
      <c r="X12" s="63"/>
      <c r="Y12" s="63"/>
      <c r="Z12" s="63"/>
      <c r="AD12" s="63"/>
      <c r="AI12" s="55"/>
    </row>
    <row r="13">
      <c r="A13" s="73">
        <v>12.0</v>
      </c>
      <c r="B13" s="60">
        <v>2.0</v>
      </c>
      <c r="C13" s="67">
        <v>15.0</v>
      </c>
      <c r="D13" s="60" t="s">
        <v>61</v>
      </c>
      <c r="E13" s="68">
        <v>4706.0</v>
      </c>
      <c r="F13" s="68">
        <v>0.0</v>
      </c>
      <c r="G13" s="68">
        <v>13436.0</v>
      </c>
      <c r="H13" s="69">
        <f t="shared" si="3"/>
        <v>18142</v>
      </c>
      <c r="I13" s="69">
        <f t="shared" si="4"/>
        <v>0.2593980818</v>
      </c>
      <c r="J13" s="69">
        <f t="shared" si="5"/>
        <v>0</v>
      </c>
      <c r="K13" s="69">
        <f t="shared" si="6"/>
        <v>0.7406019182</v>
      </c>
      <c r="L13" s="69">
        <f t="shared" si="8"/>
        <v>1</v>
      </c>
      <c r="M13" s="63"/>
      <c r="N13" s="62" t="s">
        <v>125</v>
      </c>
      <c r="O13" s="63"/>
      <c r="P13" s="4"/>
      <c r="Q13" s="4"/>
      <c r="R13" s="4"/>
      <c r="S13" s="247">
        <v>9471.94</v>
      </c>
      <c r="T13" s="63"/>
      <c r="U13" s="63"/>
      <c r="V13" s="54" t="s">
        <v>63</v>
      </c>
      <c r="W13" s="54" t="s">
        <v>64</v>
      </c>
      <c r="X13" s="63"/>
      <c r="Y13" s="63"/>
      <c r="Z13" s="63"/>
      <c r="AD13" s="63"/>
      <c r="AI13" s="55"/>
    </row>
    <row r="14">
      <c r="A14" s="73">
        <v>21.0</v>
      </c>
      <c r="B14" s="60">
        <v>2.0</v>
      </c>
      <c r="C14" s="67">
        <v>29.0</v>
      </c>
      <c r="D14" s="60" t="s">
        <v>61</v>
      </c>
      <c r="E14" s="68">
        <v>0.0</v>
      </c>
      <c r="F14" s="68">
        <v>17857.0</v>
      </c>
      <c r="G14" s="68">
        <v>9549.0</v>
      </c>
      <c r="H14" s="69">
        <f t="shared" si="3"/>
        <v>27406</v>
      </c>
      <c r="I14" s="69">
        <f t="shared" si="4"/>
        <v>0</v>
      </c>
      <c r="J14" s="69">
        <f t="shared" si="5"/>
        <v>0.6515726483</v>
      </c>
      <c r="K14" s="69">
        <f t="shared" si="6"/>
        <v>0.3484273517</v>
      </c>
      <c r="L14" s="69">
        <f t="shared" si="8"/>
        <v>-1</v>
      </c>
      <c r="M14" s="63"/>
      <c r="N14" s="62">
        <v>59.0</v>
      </c>
      <c r="O14" s="63"/>
      <c r="P14" s="4"/>
      <c r="Q14" s="4"/>
      <c r="R14" s="4"/>
      <c r="S14" s="247">
        <v>21727.64</v>
      </c>
      <c r="T14" s="63"/>
      <c r="U14" s="54" t="s">
        <v>65</v>
      </c>
      <c r="V14" s="74">
        <f>AVERAGE(S3:S13,S18:S29,S52:S56)</f>
        <v>32233.88429</v>
      </c>
      <c r="W14" s="74">
        <f>AVERAGE(S93:S99,S106:S117,S140:S148)</f>
        <v>43906.32321</v>
      </c>
      <c r="X14" s="63"/>
      <c r="Y14" s="63"/>
      <c r="Z14" s="63"/>
      <c r="AD14" s="63"/>
      <c r="AI14" s="55"/>
    </row>
    <row r="15">
      <c r="A15" s="73">
        <v>25.0</v>
      </c>
      <c r="B15" s="60">
        <v>2.0</v>
      </c>
      <c r="C15" s="67">
        <v>29.0</v>
      </c>
      <c r="D15" s="60" t="s">
        <v>61</v>
      </c>
      <c r="E15" s="62">
        <v>12339.0</v>
      </c>
      <c r="F15" s="62">
        <v>4817.0</v>
      </c>
      <c r="G15" s="62">
        <v>15814.0</v>
      </c>
      <c r="H15" s="63">
        <f t="shared" si="3"/>
        <v>32970</v>
      </c>
      <c r="I15" s="63">
        <f t="shared" si="4"/>
        <v>0.3742493176</v>
      </c>
      <c r="J15" s="63">
        <f t="shared" si="5"/>
        <v>0.1461025174</v>
      </c>
      <c r="K15" s="63">
        <f t="shared" si="6"/>
        <v>0.479648165</v>
      </c>
      <c r="L15" s="63">
        <f t="shared" si="8"/>
        <v>0.4384471905</v>
      </c>
      <c r="M15" s="63"/>
      <c r="N15" s="63"/>
      <c r="O15" s="63"/>
      <c r="P15" s="4"/>
      <c r="Q15" s="4"/>
      <c r="R15" s="4"/>
      <c r="S15" s="247">
        <v>100089.6118</v>
      </c>
      <c r="T15" s="62"/>
      <c r="U15" s="54" t="s">
        <v>66</v>
      </c>
      <c r="V15" s="74">
        <f>AVERAGE(S30:S37,S57:S65)</f>
        <v>39623.38</v>
      </c>
      <c r="W15" s="74">
        <f>AVERAGE(S118:S125,S149:S150)</f>
        <v>39767.872</v>
      </c>
      <c r="X15" s="63"/>
      <c r="Y15" s="63"/>
      <c r="Z15" s="63"/>
      <c r="AD15" s="63"/>
      <c r="AI15" s="55"/>
    </row>
    <row r="16">
      <c r="A16" s="73">
        <v>26.0</v>
      </c>
      <c r="B16" s="60">
        <v>2.0</v>
      </c>
      <c r="C16" s="67">
        <v>29.0</v>
      </c>
      <c r="D16" s="60" t="s">
        <v>61</v>
      </c>
      <c r="E16" s="62">
        <v>6744.0</v>
      </c>
      <c r="F16" s="62">
        <v>10075.0</v>
      </c>
      <c r="G16" s="62">
        <v>16461.0</v>
      </c>
      <c r="H16" s="63">
        <f t="shared" si="3"/>
        <v>33280</v>
      </c>
      <c r="I16" s="63">
        <f t="shared" si="4"/>
        <v>0.2026442308</v>
      </c>
      <c r="J16" s="63">
        <f t="shared" si="5"/>
        <v>0.302734375</v>
      </c>
      <c r="K16" s="63">
        <f t="shared" si="6"/>
        <v>0.4946213942</v>
      </c>
      <c r="L16" s="63">
        <f t="shared" si="8"/>
        <v>-0.1980498246</v>
      </c>
      <c r="M16" s="63"/>
      <c r="N16" s="63"/>
      <c r="O16" s="63"/>
      <c r="P16" s="4"/>
      <c r="Q16" s="4"/>
      <c r="R16" s="4"/>
      <c r="S16" s="247">
        <v>35575.23</v>
      </c>
      <c r="T16" s="63"/>
      <c r="U16" s="54" t="s">
        <v>67</v>
      </c>
      <c r="V16" s="74">
        <f>AVERAGE(S14:S17,S38:S51,S66:S76)</f>
        <v>45468.02765</v>
      </c>
      <c r="W16" s="74">
        <f>AVERAGE(S100:S105,S126:S139)</f>
        <v>44916.615</v>
      </c>
      <c r="X16" s="63"/>
      <c r="Y16" s="63"/>
      <c r="Z16" s="63"/>
      <c r="AD16" s="63"/>
      <c r="AI16" s="55"/>
    </row>
    <row r="17">
      <c r="A17" s="73">
        <v>30.0</v>
      </c>
      <c r="B17" s="60">
        <v>2.0</v>
      </c>
      <c r="C17" s="67">
        <v>29.0</v>
      </c>
      <c r="D17" s="60" t="s">
        <v>61</v>
      </c>
      <c r="E17" s="62">
        <v>20942.0</v>
      </c>
      <c r="F17" s="62">
        <v>319.0</v>
      </c>
      <c r="G17" s="62">
        <v>6107.0</v>
      </c>
      <c r="H17" s="63">
        <f t="shared" si="3"/>
        <v>27368</v>
      </c>
      <c r="I17" s="63">
        <f t="shared" si="4"/>
        <v>0.7652002338</v>
      </c>
      <c r="J17" s="63">
        <f t="shared" si="5"/>
        <v>0.01165594855</v>
      </c>
      <c r="K17" s="63">
        <f t="shared" si="6"/>
        <v>0.2231438176</v>
      </c>
      <c r="L17" s="63">
        <f t="shared" si="8"/>
        <v>0.9699920041</v>
      </c>
      <c r="M17" s="63"/>
      <c r="N17" s="63"/>
      <c r="O17" s="63"/>
      <c r="P17" s="4"/>
      <c r="Q17" s="4"/>
      <c r="R17" s="4"/>
      <c r="S17" s="247">
        <v>11216.7</v>
      </c>
      <c r="T17" s="63"/>
      <c r="U17" s="63"/>
      <c r="V17" s="63"/>
      <c r="W17" s="63"/>
      <c r="X17" s="63"/>
      <c r="Y17" s="63"/>
      <c r="Z17" s="63"/>
      <c r="AD17" s="63"/>
      <c r="AI17" s="55"/>
    </row>
    <row r="18">
      <c r="A18" s="73">
        <v>1.0</v>
      </c>
      <c r="B18" s="60">
        <v>3.0</v>
      </c>
      <c r="C18" s="67">
        <v>8.0</v>
      </c>
      <c r="D18" s="60" t="s">
        <v>61</v>
      </c>
      <c r="E18" s="62">
        <v>48.0</v>
      </c>
      <c r="F18" s="62">
        <v>38370.0</v>
      </c>
      <c r="G18" s="62">
        <v>7863.0</v>
      </c>
      <c r="H18" s="63">
        <f t="shared" si="3"/>
        <v>46281</v>
      </c>
      <c r="I18" s="63">
        <f t="shared" si="4"/>
        <v>0.001037142672</v>
      </c>
      <c r="J18" s="63">
        <f t="shared" si="5"/>
        <v>0.8290659234</v>
      </c>
      <c r="K18" s="63">
        <f t="shared" si="6"/>
        <v>0.1698969339</v>
      </c>
      <c r="L18" s="63">
        <f t="shared" si="8"/>
        <v>-0.9975011713</v>
      </c>
      <c r="M18" s="63"/>
      <c r="N18" s="63"/>
      <c r="O18" s="63"/>
      <c r="P18" s="4"/>
      <c r="Q18" s="4"/>
      <c r="R18" s="4"/>
      <c r="S18" s="247">
        <v>43143.66</v>
      </c>
      <c r="T18" s="63"/>
      <c r="U18" s="63"/>
      <c r="V18" s="63"/>
      <c r="W18" s="63"/>
      <c r="X18" s="63"/>
      <c r="Y18" s="63"/>
      <c r="Z18" s="63"/>
      <c r="AD18" s="63"/>
      <c r="AI18" s="55"/>
    </row>
    <row r="19">
      <c r="A19" s="73">
        <v>2.0</v>
      </c>
      <c r="B19" s="60">
        <v>3.0</v>
      </c>
      <c r="C19" s="67">
        <v>8.0</v>
      </c>
      <c r="D19" s="60" t="s">
        <v>61</v>
      </c>
      <c r="E19" s="62">
        <v>3466.0</v>
      </c>
      <c r="F19" s="62">
        <v>13499.0</v>
      </c>
      <c r="G19" s="62">
        <v>9833.0</v>
      </c>
      <c r="H19" s="63">
        <f t="shared" si="3"/>
        <v>26798</v>
      </c>
      <c r="I19" s="63">
        <f t="shared" si="4"/>
        <v>0.1293380103</v>
      </c>
      <c r="J19" s="63">
        <f t="shared" si="5"/>
        <v>0.5037316218</v>
      </c>
      <c r="K19" s="63">
        <f t="shared" si="6"/>
        <v>0.3669303679</v>
      </c>
      <c r="L19" s="63">
        <f t="shared" si="8"/>
        <v>-0.5913940466</v>
      </c>
      <c r="M19" s="63"/>
      <c r="N19" s="63"/>
      <c r="O19" s="63"/>
      <c r="P19" s="4"/>
      <c r="Q19" s="4"/>
      <c r="R19" s="4"/>
      <c r="S19" s="247">
        <v>41457.51</v>
      </c>
      <c r="T19" s="63"/>
      <c r="U19" s="63"/>
      <c r="V19" s="63"/>
      <c r="W19" s="63"/>
      <c r="X19" s="63"/>
      <c r="Y19" s="63"/>
      <c r="Z19" s="63"/>
      <c r="AD19" s="63"/>
      <c r="AI19" s="55"/>
    </row>
    <row r="20">
      <c r="A20" s="73">
        <v>3.0</v>
      </c>
      <c r="B20" s="60">
        <v>3.0</v>
      </c>
      <c r="C20" s="67">
        <v>8.0</v>
      </c>
      <c r="D20" s="60" t="s">
        <v>61</v>
      </c>
      <c r="E20" s="62">
        <v>11819.0</v>
      </c>
      <c r="F20" s="62">
        <v>1930.0</v>
      </c>
      <c r="G20" s="62">
        <v>13579.0</v>
      </c>
      <c r="H20" s="63">
        <f t="shared" si="3"/>
        <v>27328</v>
      </c>
      <c r="I20" s="63">
        <f t="shared" si="4"/>
        <v>0.4324868267</v>
      </c>
      <c r="J20" s="63">
        <f t="shared" si="5"/>
        <v>0.0706235363</v>
      </c>
      <c r="K20" s="63">
        <f t="shared" si="6"/>
        <v>0.496889637</v>
      </c>
      <c r="L20" s="63">
        <f t="shared" si="8"/>
        <v>0.7192523093</v>
      </c>
      <c r="M20" s="63"/>
      <c r="N20" s="63"/>
      <c r="O20" s="63"/>
      <c r="P20" s="4"/>
      <c r="Q20" s="4"/>
      <c r="R20" s="4"/>
      <c r="S20" s="247">
        <v>48454.13</v>
      </c>
      <c r="T20" s="63"/>
      <c r="U20" s="63"/>
      <c r="V20" s="63"/>
      <c r="W20" s="63"/>
      <c r="X20" s="63"/>
      <c r="Y20" s="63"/>
      <c r="Z20" s="63"/>
      <c r="AD20" s="63"/>
      <c r="AI20" s="55"/>
    </row>
    <row r="21">
      <c r="A21" s="73">
        <v>4.0</v>
      </c>
      <c r="B21" s="60">
        <v>3.0</v>
      </c>
      <c r="C21" s="67">
        <v>8.0</v>
      </c>
      <c r="D21" s="60" t="s">
        <v>61</v>
      </c>
      <c r="E21" s="62">
        <v>8157.0</v>
      </c>
      <c r="F21" s="62">
        <v>2321.0</v>
      </c>
      <c r="G21" s="62">
        <v>16761.0</v>
      </c>
      <c r="H21" s="63">
        <f t="shared" si="3"/>
        <v>27239</v>
      </c>
      <c r="I21" s="63">
        <f t="shared" si="4"/>
        <v>0.2994603326</v>
      </c>
      <c r="J21" s="63">
        <f t="shared" si="5"/>
        <v>0.0852087081</v>
      </c>
      <c r="K21" s="63">
        <f t="shared" si="6"/>
        <v>0.6153309593</v>
      </c>
      <c r="L21" s="63">
        <f t="shared" si="8"/>
        <v>0.5569765222</v>
      </c>
      <c r="M21" s="63"/>
      <c r="N21" s="63"/>
      <c r="O21" s="63"/>
      <c r="P21" s="4"/>
      <c r="Q21" s="4"/>
      <c r="R21" s="4"/>
      <c r="S21" s="247">
        <v>46451.57</v>
      </c>
      <c r="T21" s="63"/>
      <c r="U21" s="63"/>
      <c r="V21" s="63"/>
      <c r="W21" s="63"/>
      <c r="X21" s="63"/>
      <c r="Y21" s="63"/>
      <c r="Z21" s="63"/>
      <c r="AD21" s="63"/>
    </row>
    <row r="22">
      <c r="A22" s="73">
        <v>5.0</v>
      </c>
      <c r="B22" s="60">
        <v>3.0</v>
      </c>
      <c r="C22" s="67">
        <v>8.0</v>
      </c>
      <c r="D22" s="60" t="s">
        <v>61</v>
      </c>
      <c r="E22" s="62">
        <v>37.0</v>
      </c>
      <c r="F22" s="62">
        <v>9543.0</v>
      </c>
      <c r="G22" s="62">
        <v>18413.0</v>
      </c>
      <c r="H22" s="63">
        <f t="shared" si="3"/>
        <v>27993</v>
      </c>
      <c r="I22" s="63">
        <f t="shared" si="4"/>
        <v>0.001321759011</v>
      </c>
      <c r="J22" s="63">
        <f t="shared" si="5"/>
        <v>0.3409066552</v>
      </c>
      <c r="K22" s="63">
        <f t="shared" si="6"/>
        <v>0.6577715858</v>
      </c>
      <c r="L22" s="63">
        <f t="shared" si="8"/>
        <v>-0.9922755741</v>
      </c>
      <c r="M22" s="63"/>
      <c r="N22" s="63"/>
      <c r="O22" s="63"/>
      <c r="P22" s="4"/>
      <c r="Q22" s="4"/>
      <c r="R22" s="4"/>
      <c r="S22" s="247">
        <v>35857.96</v>
      </c>
      <c r="T22" s="63"/>
      <c r="U22" s="63"/>
      <c r="V22" s="63"/>
      <c r="W22" s="63"/>
      <c r="X22" s="63"/>
      <c r="Y22" s="63"/>
      <c r="Z22" s="63"/>
      <c r="AD22" s="63"/>
    </row>
    <row r="23">
      <c r="A23" s="73">
        <v>6.0</v>
      </c>
      <c r="B23" s="60">
        <v>3.0</v>
      </c>
      <c r="C23" s="67">
        <v>8.0</v>
      </c>
      <c r="D23" s="60" t="s">
        <v>61</v>
      </c>
      <c r="E23" s="62">
        <v>1556.0</v>
      </c>
      <c r="F23" s="62">
        <v>2705.0</v>
      </c>
      <c r="G23" s="62">
        <v>20747.0</v>
      </c>
      <c r="H23" s="63">
        <f t="shared" si="3"/>
        <v>25008</v>
      </c>
      <c r="I23" s="63">
        <f t="shared" si="4"/>
        <v>0.06222008957</v>
      </c>
      <c r="J23" s="63">
        <f t="shared" si="5"/>
        <v>0.1081653871</v>
      </c>
      <c r="K23" s="63">
        <f t="shared" si="6"/>
        <v>0.8296145234</v>
      </c>
      <c r="L23" s="63">
        <f t="shared" si="8"/>
        <v>-0.2696550106</v>
      </c>
      <c r="M23" s="63"/>
      <c r="N23" s="63"/>
      <c r="O23" s="63"/>
      <c r="P23" s="4"/>
      <c r="Q23" s="4"/>
      <c r="R23" s="4"/>
      <c r="S23" s="247">
        <v>36661.85</v>
      </c>
      <c r="T23" s="63"/>
      <c r="U23" s="63"/>
      <c r="V23" s="63"/>
      <c r="W23" s="63"/>
      <c r="X23" s="63"/>
      <c r="Y23" s="63"/>
      <c r="Z23" s="63"/>
      <c r="AD23" s="63"/>
    </row>
    <row r="24">
      <c r="A24" s="73">
        <v>8.0</v>
      </c>
      <c r="B24" s="60">
        <v>3.0</v>
      </c>
      <c r="C24" s="73">
        <v>14.0</v>
      </c>
      <c r="D24" s="60" t="s">
        <v>61</v>
      </c>
      <c r="E24" s="62">
        <v>13780.0</v>
      </c>
      <c r="F24" s="62">
        <v>2408.0</v>
      </c>
      <c r="G24" s="62">
        <v>10546.0</v>
      </c>
      <c r="H24" s="63">
        <f t="shared" si="3"/>
        <v>26734</v>
      </c>
      <c r="I24" s="63">
        <f t="shared" si="4"/>
        <v>0.5154484926</v>
      </c>
      <c r="J24" s="63">
        <f t="shared" si="5"/>
        <v>0.09007256677</v>
      </c>
      <c r="K24" s="63">
        <f t="shared" si="6"/>
        <v>0.3944789407</v>
      </c>
      <c r="L24" s="63">
        <f t="shared" si="8"/>
        <v>0.7024956758</v>
      </c>
      <c r="M24" s="63"/>
      <c r="N24" s="63"/>
      <c r="O24" s="63"/>
      <c r="P24" s="4"/>
      <c r="Q24" s="4"/>
      <c r="R24" s="4"/>
      <c r="S24" s="247">
        <v>54770.1</v>
      </c>
      <c r="T24" s="63"/>
      <c r="U24" s="63"/>
      <c r="V24" s="63"/>
      <c r="W24" s="63"/>
      <c r="X24" s="63"/>
      <c r="Y24" s="63"/>
      <c r="Z24" s="63"/>
      <c r="AD24" s="63"/>
    </row>
    <row r="25">
      <c r="A25" s="73">
        <v>9.0</v>
      </c>
      <c r="B25" s="60">
        <v>3.0</v>
      </c>
      <c r="C25" s="73">
        <v>14.0</v>
      </c>
      <c r="D25" s="60" t="s">
        <v>61</v>
      </c>
      <c r="E25" s="62">
        <v>10215.0</v>
      </c>
      <c r="F25" s="62">
        <v>5417.0</v>
      </c>
      <c r="G25" s="62">
        <v>11322.0</v>
      </c>
      <c r="H25" s="63">
        <f t="shared" si="3"/>
        <v>26954</v>
      </c>
      <c r="I25" s="63">
        <f t="shared" si="4"/>
        <v>0.3789790013</v>
      </c>
      <c r="J25" s="63">
        <f t="shared" si="5"/>
        <v>0.2009720264</v>
      </c>
      <c r="K25" s="63">
        <f t="shared" si="6"/>
        <v>0.4200489723</v>
      </c>
      <c r="L25" s="63">
        <f t="shared" si="8"/>
        <v>0.3069344933</v>
      </c>
      <c r="M25" s="63"/>
      <c r="N25" s="63"/>
      <c r="O25" s="63"/>
      <c r="P25" s="4"/>
      <c r="Q25" s="4"/>
      <c r="R25" s="4"/>
      <c r="S25" s="247">
        <v>59242.14</v>
      </c>
      <c r="T25" s="63"/>
      <c r="U25" s="63"/>
      <c r="V25" s="63"/>
      <c r="W25" s="63"/>
      <c r="X25" s="63"/>
      <c r="Y25" s="63"/>
      <c r="Z25" s="63"/>
      <c r="AD25" s="63"/>
    </row>
    <row r="26">
      <c r="A26" s="73">
        <v>10.0</v>
      </c>
      <c r="B26" s="60">
        <v>3.0</v>
      </c>
      <c r="C26" s="73">
        <v>14.0</v>
      </c>
      <c r="D26" s="60" t="s">
        <v>61</v>
      </c>
      <c r="E26" s="62">
        <v>1961.0</v>
      </c>
      <c r="F26" s="62">
        <v>15801.0</v>
      </c>
      <c r="G26" s="62">
        <v>10347.0</v>
      </c>
      <c r="H26" s="63">
        <f t="shared" si="3"/>
        <v>28109</v>
      </c>
      <c r="I26" s="63">
        <f t="shared" si="4"/>
        <v>0.06976413248</v>
      </c>
      <c r="J26" s="63">
        <f t="shared" si="5"/>
        <v>0.5621331246</v>
      </c>
      <c r="K26" s="63">
        <f t="shared" si="6"/>
        <v>0.3681027429</v>
      </c>
      <c r="L26" s="63">
        <f t="shared" si="8"/>
        <v>-0.7791915325</v>
      </c>
      <c r="M26" s="63"/>
      <c r="N26" s="63"/>
      <c r="O26" s="63"/>
      <c r="P26" s="4"/>
      <c r="Q26" s="4"/>
      <c r="R26" s="4"/>
      <c r="S26" s="247">
        <v>51393.88</v>
      </c>
      <c r="T26" s="63"/>
      <c r="U26" s="63"/>
      <c r="V26" s="63"/>
      <c r="W26" s="63"/>
      <c r="X26" s="63"/>
      <c r="Y26" s="63"/>
      <c r="Z26" s="63"/>
      <c r="AD26" s="63"/>
    </row>
    <row r="27">
      <c r="A27" s="73">
        <v>11.0</v>
      </c>
      <c r="B27" s="60">
        <v>3.0</v>
      </c>
      <c r="C27" s="73">
        <v>14.0</v>
      </c>
      <c r="D27" s="60" t="s">
        <v>61</v>
      </c>
      <c r="E27" s="62">
        <v>3133.0</v>
      </c>
      <c r="F27" s="62">
        <v>7094.0</v>
      </c>
      <c r="G27" s="62">
        <v>17616.0</v>
      </c>
      <c r="H27" s="63">
        <f t="shared" si="3"/>
        <v>27843</v>
      </c>
      <c r="I27" s="63">
        <f t="shared" si="4"/>
        <v>0.1125237941</v>
      </c>
      <c r="J27" s="63">
        <f t="shared" si="5"/>
        <v>0.254785763</v>
      </c>
      <c r="K27" s="63">
        <f t="shared" si="6"/>
        <v>0.6326904428</v>
      </c>
      <c r="L27" s="63">
        <f t="shared" si="8"/>
        <v>-0.387308106</v>
      </c>
      <c r="M27" s="63"/>
      <c r="N27" s="63"/>
      <c r="O27" s="63"/>
      <c r="P27" s="4"/>
      <c r="Q27" s="4"/>
      <c r="R27" s="4"/>
      <c r="S27" s="247">
        <v>22120.89</v>
      </c>
      <c r="T27" s="63"/>
      <c r="U27" s="63"/>
      <c r="V27" s="63"/>
      <c r="W27" s="63"/>
      <c r="X27" s="63"/>
      <c r="Y27" s="63"/>
      <c r="Z27" s="63"/>
      <c r="AD27" s="63"/>
    </row>
    <row r="28">
      <c r="A28" s="73">
        <v>13.0</v>
      </c>
      <c r="B28" s="60">
        <v>3.0</v>
      </c>
      <c r="C28" s="73">
        <v>14.0</v>
      </c>
      <c r="D28" s="60" t="s">
        <v>61</v>
      </c>
      <c r="E28" s="62">
        <v>6895.0</v>
      </c>
      <c r="F28" s="62">
        <v>9134.0</v>
      </c>
      <c r="G28" s="62">
        <v>10894.0</v>
      </c>
      <c r="H28" s="63">
        <f t="shared" si="3"/>
        <v>26923</v>
      </c>
      <c r="I28" s="63">
        <f t="shared" si="4"/>
        <v>0.2561007317</v>
      </c>
      <c r="J28" s="63">
        <f t="shared" si="5"/>
        <v>0.3392638265</v>
      </c>
      <c r="K28" s="63">
        <f t="shared" si="6"/>
        <v>0.4046354418</v>
      </c>
      <c r="L28" s="63">
        <f t="shared" si="8"/>
        <v>-0.1396843222</v>
      </c>
      <c r="M28" s="63"/>
      <c r="N28" s="63"/>
      <c r="O28" s="63"/>
      <c r="P28" s="4"/>
      <c r="Q28" s="4"/>
      <c r="R28" s="4"/>
      <c r="S28" s="247">
        <v>51278.77</v>
      </c>
      <c r="T28" s="63"/>
      <c r="U28" s="63"/>
      <c r="V28" s="63"/>
      <c r="W28" s="63"/>
      <c r="X28" s="63"/>
      <c r="Y28" s="63"/>
      <c r="Z28" s="63"/>
      <c r="AD28" s="63"/>
    </row>
    <row r="29">
      <c r="A29" s="73">
        <v>14.0</v>
      </c>
      <c r="B29" s="60">
        <v>3.0</v>
      </c>
      <c r="C29" s="73">
        <v>14.0</v>
      </c>
      <c r="D29" s="60" t="s">
        <v>61</v>
      </c>
      <c r="E29" s="62">
        <v>6901.0</v>
      </c>
      <c r="F29" s="62">
        <v>16728.0</v>
      </c>
      <c r="G29" s="62">
        <v>3350.0</v>
      </c>
      <c r="H29" s="63">
        <f t="shared" si="3"/>
        <v>26979</v>
      </c>
      <c r="I29" s="63">
        <f t="shared" si="4"/>
        <v>0.2557915416</v>
      </c>
      <c r="J29" s="63">
        <f t="shared" si="5"/>
        <v>0.6200378072</v>
      </c>
      <c r="K29" s="63">
        <f t="shared" si="6"/>
        <v>0.1241706512</v>
      </c>
      <c r="L29" s="63">
        <f t="shared" si="8"/>
        <v>-0.4158872572</v>
      </c>
      <c r="M29" s="63"/>
      <c r="N29" s="63"/>
      <c r="O29" s="63"/>
      <c r="P29" s="4"/>
      <c r="Q29" s="4"/>
      <c r="R29" s="4"/>
      <c r="S29" s="247">
        <v>64186.81</v>
      </c>
      <c r="T29" s="63"/>
      <c r="U29" s="63"/>
      <c r="V29" s="63"/>
      <c r="W29" s="63"/>
      <c r="X29" s="63"/>
      <c r="Y29" s="63"/>
      <c r="Z29" s="63"/>
      <c r="AD29" s="63"/>
    </row>
    <row r="30">
      <c r="A30" s="73">
        <v>15.0</v>
      </c>
      <c r="B30" s="60">
        <v>3.0</v>
      </c>
      <c r="C30" s="73">
        <v>16.0</v>
      </c>
      <c r="D30" s="60" t="s">
        <v>61</v>
      </c>
      <c r="E30" s="68">
        <v>15563.0</v>
      </c>
      <c r="F30" s="68">
        <v>0.0</v>
      </c>
      <c r="G30" s="68">
        <v>11463.0</v>
      </c>
      <c r="H30" s="69">
        <f t="shared" si="3"/>
        <v>27026</v>
      </c>
      <c r="I30" s="69">
        <f t="shared" si="4"/>
        <v>0.5758528824</v>
      </c>
      <c r="J30" s="69">
        <f t="shared" si="5"/>
        <v>0</v>
      </c>
      <c r="K30" s="69">
        <f t="shared" si="6"/>
        <v>0.4241471176</v>
      </c>
      <c r="L30" s="69">
        <f t="shared" si="8"/>
        <v>1</v>
      </c>
      <c r="M30" s="63"/>
      <c r="N30" s="63"/>
      <c r="O30" s="63"/>
      <c r="P30" s="4"/>
      <c r="Q30" s="4"/>
      <c r="R30" s="4"/>
      <c r="S30" s="247">
        <v>22977.13</v>
      </c>
      <c r="T30" s="63"/>
      <c r="U30" s="63"/>
      <c r="V30" s="63"/>
      <c r="W30" s="63"/>
      <c r="X30" s="63"/>
      <c r="Y30" s="63"/>
      <c r="Z30" s="63"/>
      <c r="AD30" s="63"/>
    </row>
    <row r="31">
      <c r="A31" s="73">
        <v>17.0</v>
      </c>
      <c r="B31" s="60">
        <v>3.0</v>
      </c>
      <c r="C31" s="73">
        <v>16.0</v>
      </c>
      <c r="D31" s="60" t="s">
        <v>61</v>
      </c>
      <c r="E31" s="62">
        <v>5112.0</v>
      </c>
      <c r="F31" s="62">
        <v>10722.0</v>
      </c>
      <c r="G31" s="62">
        <v>11138.0</v>
      </c>
      <c r="H31" s="63">
        <f t="shared" si="3"/>
        <v>26972</v>
      </c>
      <c r="I31" s="63">
        <f t="shared" si="4"/>
        <v>0.1895298828</v>
      </c>
      <c r="J31" s="63">
        <f t="shared" si="5"/>
        <v>0.3975233576</v>
      </c>
      <c r="K31" s="63">
        <f t="shared" si="6"/>
        <v>0.4129467596</v>
      </c>
      <c r="L31" s="63">
        <f t="shared" si="8"/>
        <v>-0.3543008715</v>
      </c>
      <c r="M31" s="63"/>
      <c r="N31" s="63"/>
      <c r="O31" s="63"/>
      <c r="P31" s="4"/>
      <c r="Q31" s="4"/>
      <c r="R31" s="4"/>
      <c r="S31" s="247">
        <v>65254.19</v>
      </c>
      <c r="T31" s="63"/>
      <c r="U31" s="63"/>
      <c r="V31" s="63"/>
      <c r="W31" s="63"/>
      <c r="X31" s="63"/>
      <c r="Y31" s="63"/>
      <c r="Z31" s="63"/>
      <c r="AD31" s="63"/>
    </row>
    <row r="32">
      <c r="A32" s="73">
        <v>18.0</v>
      </c>
      <c r="B32" s="60">
        <v>3.0</v>
      </c>
      <c r="C32" s="73">
        <v>16.0</v>
      </c>
      <c r="D32" s="60" t="s">
        <v>61</v>
      </c>
      <c r="E32" s="62">
        <v>8018.0</v>
      </c>
      <c r="F32" s="62">
        <v>7657.0</v>
      </c>
      <c r="G32" s="62">
        <v>11048.0</v>
      </c>
      <c r="H32" s="63">
        <f t="shared" si="3"/>
        <v>26723</v>
      </c>
      <c r="I32" s="63">
        <f t="shared" si="4"/>
        <v>0.300041163</v>
      </c>
      <c r="J32" s="63">
        <f t="shared" si="5"/>
        <v>0.2865322007</v>
      </c>
      <c r="K32" s="63">
        <f t="shared" si="6"/>
        <v>0.4134266362</v>
      </c>
      <c r="L32" s="63">
        <f t="shared" si="8"/>
        <v>0.02303030303</v>
      </c>
      <c r="M32" s="63"/>
      <c r="N32" s="63"/>
      <c r="O32" s="63"/>
      <c r="P32" s="4"/>
      <c r="Q32" s="4"/>
      <c r="R32" s="4"/>
      <c r="S32" s="247">
        <v>24228.28</v>
      </c>
      <c r="T32" s="63"/>
      <c r="U32" s="63"/>
      <c r="V32" s="63"/>
      <c r="W32" s="63"/>
      <c r="X32" s="63"/>
      <c r="Y32" s="63"/>
      <c r="Z32" s="63"/>
      <c r="AD32" s="63"/>
    </row>
    <row r="33">
      <c r="A33" s="73">
        <v>19.0</v>
      </c>
      <c r="B33" s="60">
        <v>3.0</v>
      </c>
      <c r="C33" s="73">
        <v>16.0</v>
      </c>
      <c r="D33" s="60" t="s">
        <v>61</v>
      </c>
      <c r="E33" s="62">
        <v>2967.0</v>
      </c>
      <c r="F33" s="62">
        <v>1881.0</v>
      </c>
      <c r="G33" s="62">
        <v>21856.0</v>
      </c>
      <c r="H33" s="63">
        <f t="shared" si="3"/>
        <v>26704</v>
      </c>
      <c r="I33" s="63">
        <f t="shared" si="4"/>
        <v>0.1111069503</v>
      </c>
      <c r="J33" s="63">
        <f t="shared" si="5"/>
        <v>0.07043888556</v>
      </c>
      <c r="K33" s="63">
        <f t="shared" si="6"/>
        <v>0.8184541642</v>
      </c>
      <c r="L33" s="63">
        <f t="shared" si="8"/>
        <v>0.224009901</v>
      </c>
      <c r="M33" s="63"/>
      <c r="N33" s="63"/>
      <c r="O33" s="63"/>
      <c r="P33" s="4"/>
      <c r="Q33" s="4"/>
      <c r="R33" s="4"/>
      <c r="S33" s="247">
        <v>44779.42</v>
      </c>
      <c r="T33" s="63"/>
      <c r="U33" s="63"/>
      <c r="V33" s="63"/>
      <c r="W33" s="63"/>
      <c r="X33" s="63"/>
      <c r="Y33" s="63"/>
      <c r="Z33" s="63"/>
      <c r="AD33" s="63"/>
    </row>
    <row r="34">
      <c r="A34" s="73">
        <v>20.0</v>
      </c>
      <c r="B34" s="60">
        <v>3.0</v>
      </c>
      <c r="C34" s="73">
        <v>21.0</v>
      </c>
      <c r="D34" s="60" t="s">
        <v>61</v>
      </c>
      <c r="E34" s="68">
        <v>22084.0</v>
      </c>
      <c r="F34" s="68">
        <v>0.0</v>
      </c>
      <c r="G34" s="68">
        <v>5857.0</v>
      </c>
      <c r="H34" s="69">
        <f t="shared" si="3"/>
        <v>27941</v>
      </c>
      <c r="I34" s="69">
        <f t="shared" si="4"/>
        <v>0.7903797287</v>
      </c>
      <c r="J34" s="69">
        <f t="shared" si="5"/>
        <v>0</v>
      </c>
      <c r="K34" s="69">
        <f t="shared" si="6"/>
        <v>0.2096202713</v>
      </c>
      <c r="L34" s="69">
        <f t="shared" si="8"/>
        <v>1</v>
      </c>
      <c r="M34" s="63"/>
      <c r="N34" s="63"/>
      <c r="O34" s="63"/>
      <c r="P34" s="4"/>
      <c r="Q34" s="4"/>
      <c r="R34" s="4"/>
      <c r="S34" s="247">
        <v>40871.09</v>
      </c>
      <c r="T34" s="63"/>
      <c r="U34" s="63"/>
      <c r="V34" s="63"/>
      <c r="W34" s="63"/>
      <c r="X34" s="63"/>
      <c r="Y34" s="63"/>
      <c r="Z34" s="63"/>
      <c r="AD34" s="63"/>
    </row>
    <row r="35">
      <c r="A35" s="73">
        <v>22.0</v>
      </c>
      <c r="B35" s="60">
        <v>3.0</v>
      </c>
      <c r="C35" s="73">
        <v>21.0</v>
      </c>
      <c r="D35" s="60" t="s">
        <v>61</v>
      </c>
      <c r="E35" s="62">
        <v>7888.0</v>
      </c>
      <c r="F35" s="62">
        <v>3655.0</v>
      </c>
      <c r="G35" s="62">
        <v>16393.0</v>
      </c>
      <c r="H35" s="63">
        <f t="shared" si="3"/>
        <v>27936</v>
      </c>
      <c r="I35" s="63">
        <f t="shared" si="4"/>
        <v>0.2823596793</v>
      </c>
      <c r="J35" s="63">
        <f t="shared" si="5"/>
        <v>0.1308347652</v>
      </c>
      <c r="K35" s="63">
        <f t="shared" si="6"/>
        <v>0.5868055556</v>
      </c>
      <c r="L35" s="63">
        <f t="shared" si="8"/>
        <v>0.3667157585</v>
      </c>
      <c r="M35" s="63"/>
      <c r="N35" s="63"/>
      <c r="O35" s="63"/>
      <c r="P35" s="4"/>
      <c r="Q35" s="4"/>
      <c r="R35" s="4"/>
      <c r="S35" s="247">
        <v>53435.64</v>
      </c>
      <c r="T35" s="63"/>
      <c r="U35" s="63"/>
      <c r="V35" s="63"/>
      <c r="W35" s="63"/>
      <c r="X35" s="63"/>
      <c r="Y35" s="63"/>
      <c r="Z35" s="63"/>
      <c r="AD35" s="63"/>
    </row>
    <row r="36">
      <c r="A36" s="73">
        <v>25.0</v>
      </c>
      <c r="B36" s="60">
        <v>3.0</v>
      </c>
      <c r="C36" s="73">
        <v>21.0</v>
      </c>
      <c r="D36" s="60" t="s">
        <v>61</v>
      </c>
      <c r="E36" s="68">
        <v>15563.0</v>
      </c>
      <c r="F36" s="68">
        <v>0.0</v>
      </c>
      <c r="G36" s="68">
        <v>13007.0</v>
      </c>
      <c r="H36" s="69">
        <f t="shared" si="3"/>
        <v>28570</v>
      </c>
      <c r="I36" s="69">
        <f t="shared" si="4"/>
        <v>0.5447322366</v>
      </c>
      <c r="J36" s="69">
        <f t="shared" si="5"/>
        <v>0</v>
      </c>
      <c r="K36" s="69">
        <f t="shared" si="6"/>
        <v>0.4552677634</v>
      </c>
      <c r="L36" s="69">
        <f t="shared" si="8"/>
        <v>1</v>
      </c>
      <c r="M36" s="63"/>
      <c r="N36" s="63"/>
      <c r="O36" s="63"/>
      <c r="P36" s="4"/>
      <c r="Q36" s="4"/>
      <c r="R36" s="4"/>
      <c r="S36" s="247">
        <v>28597.52</v>
      </c>
      <c r="T36" s="63"/>
      <c r="U36" s="63"/>
      <c r="V36" s="63"/>
      <c r="W36" s="63"/>
      <c r="X36" s="63"/>
      <c r="Y36" s="63"/>
      <c r="Z36" s="63"/>
      <c r="AD36" s="63"/>
    </row>
    <row r="37">
      <c r="A37" s="73">
        <v>26.0</v>
      </c>
      <c r="B37" s="60">
        <v>3.0</v>
      </c>
      <c r="C37" s="73">
        <v>21.0</v>
      </c>
      <c r="D37" s="60" t="s">
        <v>61</v>
      </c>
      <c r="E37" s="68">
        <v>0.0</v>
      </c>
      <c r="F37" s="68">
        <v>18037.0</v>
      </c>
      <c r="G37" s="68">
        <v>10503.0</v>
      </c>
      <c r="H37" s="69">
        <f t="shared" si="3"/>
        <v>28540</v>
      </c>
      <c r="I37" s="69">
        <f t="shared" si="4"/>
        <v>0</v>
      </c>
      <c r="J37" s="69">
        <f t="shared" si="5"/>
        <v>0.6319901892</v>
      </c>
      <c r="K37" s="69">
        <f t="shared" si="6"/>
        <v>0.3680098108</v>
      </c>
      <c r="L37" s="69">
        <f t="shared" si="8"/>
        <v>-1</v>
      </c>
      <c r="M37" s="63"/>
      <c r="N37" s="63"/>
      <c r="O37" s="63"/>
      <c r="P37" s="4"/>
      <c r="Q37" s="4"/>
      <c r="R37" s="4"/>
      <c r="S37" s="247">
        <v>28621.57</v>
      </c>
      <c r="T37" s="63"/>
      <c r="U37" s="63"/>
      <c r="V37" s="63"/>
      <c r="W37" s="63"/>
      <c r="X37" s="63"/>
      <c r="Y37" s="63"/>
      <c r="Z37" s="63"/>
      <c r="AD37" s="63"/>
    </row>
    <row r="38">
      <c r="A38" s="73">
        <v>28.0</v>
      </c>
      <c r="B38" s="60">
        <v>3.0</v>
      </c>
      <c r="C38" s="73">
        <v>23.0</v>
      </c>
      <c r="D38" s="60" t="s">
        <v>61</v>
      </c>
      <c r="E38" s="62">
        <v>5581.0</v>
      </c>
      <c r="F38" s="62">
        <v>6164.0</v>
      </c>
      <c r="G38" s="62">
        <v>15182.0</v>
      </c>
      <c r="H38" s="63">
        <f t="shared" si="3"/>
        <v>26927</v>
      </c>
      <c r="I38" s="63">
        <f t="shared" si="4"/>
        <v>0.2072640844</v>
      </c>
      <c r="J38" s="63">
        <f t="shared" si="5"/>
        <v>0.2289152152</v>
      </c>
      <c r="K38" s="63">
        <f t="shared" si="6"/>
        <v>0.5638207004</v>
      </c>
      <c r="L38" s="63">
        <f t="shared" si="8"/>
        <v>-0.04963814389</v>
      </c>
      <c r="M38" s="63"/>
      <c r="N38" s="63"/>
      <c r="O38" s="63"/>
      <c r="P38" s="4"/>
      <c r="Q38" s="4"/>
      <c r="R38" s="4"/>
      <c r="S38" s="247">
        <v>8968.87</v>
      </c>
      <c r="T38" s="63"/>
      <c r="U38" s="63"/>
      <c r="V38" s="63"/>
      <c r="W38" s="63"/>
      <c r="X38" s="63"/>
      <c r="Y38" s="63"/>
      <c r="Z38" s="63"/>
      <c r="AD38" s="63"/>
    </row>
    <row r="39">
      <c r="A39" s="73">
        <v>30.0</v>
      </c>
      <c r="B39" s="60">
        <v>3.0</v>
      </c>
      <c r="C39" s="73">
        <v>23.0</v>
      </c>
      <c r="D39" s="60" t="s">
        <v>61</v>
      </c>
      <c r="E39" s="62">
        <v>574.0</v>
      </c>
      <c r="F39" s="62">
        <v>8477.0</v>
      </c>
      <c r="G39" s="62">
        <v>17867.0</v>
      </c>
      <c r="H39" s="63">
        <f t="shared" si="3"/>
        <v>26918</v>
      </c>
      <c r="I39" s="63">
        <f t="shared" si="4"/>
        <v>0.0213240211</v>
      </c>
      <c r="J39" s="63">
        <f t="shared" si="5"/>
        <v>0.3149193848</v>
      </c>
      <c r="K39" s="63">
        <f t="shared" si="6"/>
        <v>0.6637565941</v>
      </c>
      <c r="L39" s="63">
        <f t="shared" si="8"/>
        <v>-0.8731631864</v>
      </c>
      <c r="M39" s="63"/>
      <c r="N39" s="63"/>
      <c r="O39" s="63"/>
      <c r="P39" s="4"/>
      <c r="Q39" s="4"/>
      <c r="R39" s="4"/>
      <c r="S39" s="247">
        <v>19165.51</v>
      </c>
      <c r="T39" s="63"/>
      <c r="U39" s="63"/>
      <c r="V39" s="63"/>
      <c r="W39" s="63"/>
      <c r="X39" s="63"/>
      <c r="Y39" s="63"/>
      <c r="Z39" s="63"/>
      <c r="AD39" s="63"/>
    </row>
    <row r="40">
      <c r="A40" s="73">
        <v>31.0</v>
      </c>
      <c r="B40" s="60">
        <v>3.0</v>
      </c>
      <c r="C40" s="73">
        <v>23.0</v>
      </c>
      <c r="D40" s="60" t="s">
        <v>61</v>
      </c>
      <c r="E40" s="68">
        <v>0.0</v>
      </c>
      <c r="F40" s="68">
        <v>17772.0</v>
      </c>
      <c r="G40" s="68">
        <v>9148.0</v>
      </c>
      <c r="H40" s="69">
        <f t="shared" si="3"/>
        <v>26920</v>
      </c>
      <c r="I40" s="69">
        <f t="shared" si="4"/>
        <v>0</v>
      </c>
      <c r="J40" s="69">
        <f t="shared" si="5"/>
        <v>0.6601783061</v>
      </c>
      <c r="K40" s="69">
        <f t="shared" si="6"/>
        <v>0.3398216939</v>
      </c>
      <c r="L40" s="69">
        <f t="shared" si="8"/>
        <v>-1</v>
      </c>
      <c r="M40" s="63"/>
      <c r="N40" s="63"/>
      <c r="O40" s="63"/>
      <c r="P40" s="4"/>
      <c r="Q40" s="4"/>
      <c r="R40" s="4"/>
      <c r="S40" s="247">
        <v>50045.29</v>
      </c>
      <c r="T40" s="63"/>
      <c r="U40" s="63"/>
      <c r="V40" s="63"/>
      <c r="W40" s="63"/>
      <c r="X40" s="63"/>
      <c r="Y40" s="63"/>
      <c r="Z40" s="63"/>
      <c r="AD40" s="63"/>
    </row>
    <row r="41">
      <c r="A41" s="73">
        <v>32.0</v>
      </c>
      <c r="B41" s="60">
        <v>3.0</v>
      </c>
      <c r="C41" s="73">
        <v>23.0</v>
      </c>
      <c r="D41" s="60" t="s">
        <v>61</v>
      </c>
      <c r="E41" s="62">
        <v>6305.0</v>
      </c>
      <c r="F41" s="62">
        <v>12696.0</v>
      </c>
      <c r="G41" s="62">
        <v>7934.0</v>
      </c>
      <c r="H41" s="63">
        <f t="shared" si="3"/>
        <v>26935</v>
      </c>
      <c r="I41" s="63">
        <f t="shared" si="4"/>
        <v>0.2340820494</v>
      </c>
      <c r="J41" s="63">
        <f t="shared" si="5"/>
        <v>0.4713569705</v>
      </c>
      <c r="K41" s="63">
        <f t="shared" si="6"/>
        <v>0.2945609801</v>
      </c>
      <c r="L41" s="63">
        <f t="shared" si="8"/>
        <v>-0.3363507184</v>
      </c>
      <c r="M41" s="63"/>
      <c r="N41" s="63"/>
      <c r="O41" s="63"/>
      <c r="P41" s="4"/>
      <c r="Q41" s="4"/>
      <c r="R41" s="4"/>
      <c r="S41" s="247">
        <v>25800.26</v>
      </c>
      <c r="T41" s="63"/>
      <c r="U41" s="63"/>
      <c r="V41" s="63"/>
      <c r="W41" s="63"/>
      <c r="X41" s="63"/>
      <c r="Y41" s="63"/>
      <c r="Z41" s="63"/>
      <c r="AD41" s="63"/>
    </row>
    <row r="42">
      <c r="A42" s="73">
        <v>34.0</v>
      </c>
      <c r="B42" s="60">
        <v>3.0</v>
      </c>
      <c r="C42" s="73">
        <v>23.0</v>
      </c>
      <c r="D42" s="60" t="s">
        <v>61</v>
      </c>
      <c r="E42" s="62">
        <v>9420.0</v>
      </c>
      <c r="F42" s="62">
        <v>4105.0</v>
      </c>
      <c r="G42" s="62">
        <v>13285.0</v>
      </c>
      <c r="H42" s="63">
        <f t="shared" si="3"/>
        <v>26810</v>
      </c>
      <c r="I42" s="63">
        <f t="shared" si="4"/>
        <v>0.3513614323</v>
      </c>
      <c r="J42" s="63">
        <f t="shared" si="5"/>
        <v>0.1531145095</v>
      </c>
      <c r="K42" s="63">
        <f t="shared" si="6"/>
        <v>0.4955240582</v>
      </c>
      <c r="L42" s="63">
        <f t="shared" si="8"/>
        <v>0.3929759704</v>
      </c>
      <c r="M42" s="63"/>
      <c r="N42" s="63"/>
      <c r="O42" s="63"/>
      <c r="P42" s="4"/>
      <c r="Q42" s="4"/>
      <c r="R42" s="4"/>
      <c r="S42" s="247">
        <v>35266.7</v>
      </c>
      <c r="T42" s="63"/>
      <c r="U42" s="63"/>
      <c r="V42" s="63"/>
      <c r="W42" s="63"/>
      <c r="X42" s="63"/>
      <c r="Y42" s="63"/>
      <c r="Z42" s="63"/>
      <c r="AD42" s="63"/>
    </row>
    <row r="43">
      <c r="A43" s="73">
        <v>35.0</v>
      </c>
      <c r="B43" s="60">
        <v>3.0</v>
      </c>
      <c r="C43" s="73">
        <v>23.0</v>
      </c>
      <c r="D43" s="60" t="s">
        <v>61</v>
      </c>
      <c r="E43" s="62">
        <v>19951.0</v>
      </c>
      <c r="F43" s="62">
        <v>4059.0</v>
      </c>
      <c r="G43" s="62">
        <v>2928.0</v>
      </c>
      <c r="H43" s="63">
        <f t="shared" si="3"/>
        <v>26938</v>
      </c>
      <c r="I43" s="63">
        <f t="shared" si="4"/>
        <v>0.7406266241</v>
      </c>
      <c r="J43" s="63">
        <f t="shared" si="5"/>
        <v>0.1506793377</v>
      </c>
      <c r="K43" s="63">
        <f t="shared" si="6"/>
        <v>0.1086940382</v>
      </c>
      <c r="L43" s="63">
        <f t="shared" si="8"/>
        <v>0.6618908788</v>
      </c>
      <c r="M43" s="63"/>
      <c r="N43" s="63"/>
      <c r="O43" s="63"/>
      <c r="P43" s="4"/>
      <c r="Q43" s="4"/>
      <c r="R43" s="4"/>
      <c r="S43" s="247">
        <v>58121.09</v>
      </c>
      <c r="T43" s="63"/>
      <c r="U43" s="63"/>
      <c r="V43" s="63"/>
      <c r="W43" s="63"/>
      <c r="X43" s="63"/>
      <c r="Y43" s="63"/>
      <c r="Z43" s="63"/>
      <c r="AD43" s="63"/>
    </row>
    <row r="44">
      <c r="A44" s="73">
        <v>41.0</v>
      </c>
      <c r="B44" s="60">
        <v>3.0</v>
      </c>
      <c r="C44" s="73">
        <v>30.0</v>
      </c>
      <c r="D44" s="60" t="s">
        <v>61</v>
      </c>
      <c r="E44" s="62">
        <v>3146.0</v>
      </c>
      <c r="F44" s="62">
        <v>16981.0</v>
      </c>
      <c r="G44" s="62">
        <v>6553.0</v>
      </c>
      <c r="H44" s="63">
        <f t="shared" si="3"/>
        <v>26680</v>
      </c>
      <c r="I44" s="63">
        <f t="shared" si="4"/>
        <v>0.117916042</v>
      </c>
      <c r="J44" s="63">
        <f t="shared" si="5"/>
        <v>0.6364692654</v>
      </c>
      <c r="K44" s="63">
        <f t="shared" si="6"/>
        <v>0.2456146927</v>
      </c>
      <c r="L44" s="63">
        <f t="shared" si="8"/>
        <v>-0.6873851046</v>
      </c>
      <c r="M44" s="63"/>
      <c r="N44" s="63"/>
      <c r="O44" s="63"/>
      <c r="P44" s="4"/>
      <c r="Q44" s="4"/>
      <c r="R44" s="4"/>
      <c r="S44" s="247">
        <v>58699.84</v>
      </c>
      <c r="T44" s="63"/>
      <c r="U44" s="63"/>
      <c r="V44" s="63"/>
      <c r="W44" s="63"/>
      <c r="X44" s="63"/>
      <c r="Y44" s="63"/>
      <c r="Z44" s="63"/>
      <c r="AD44" s="63"/>
    </row>
    <row r="45">
      <c r="A45" s="73">
        <v>44.0</v>
      </c>
      <c r="B45" s="60">
        <v>3.0</v>
      </c>
      <c r="C45" s="73">
        <v>30.0</v>
      </c>
      <c r="D45" s="60" t="s">
        <v>61</v>
      </c>
      <c r="E45" s="62">
        <v>11704.0</v>
      </c>
      <c r="F45" s="62">
        <v>3655.0</v>
      </c>
      <c r="G45" s="62">
        <v>11588.0</v>
      </c>
      <c r="H45" s="63">
        <f t="shared" si="3"/>
        <v>26947</v>
      </c>
      <c r="I45" s="63">
        <f t="shared" si="4"/>
        <v>0.4343340632</v>
      </c>
      <c r="J45" s="63">
        <f t="shared" si="5"/>
        <v>0.13563662</v>
      </c>
      <c r="K45" s="63">
        <f t="shared" si="6"/>
        <v>0.4300293168</v>
      </c>
      <c r="L45" s="63">
        <f t="shared" si="8"/>
        <v>0.5240575558</v>
      </c>
      <c r="M45" s="63"/>
      <c r="N45" s="63"/>
      <c r="O45" s="63"/>
      <c r="P45" s="4"/>
      <c r="Q45" s="4"/>
      <c r="R45" s="4"/>
      <c r="S45" s="247">
        <v>44313.82</v>
      </c>
      <c r="T45" s="63"/>
      <c r="U45" s="63"/>
      <c r="V45" s="63"/>
      <c r="W45" s="63"/>
      <c r="X45" s="63"/>
      <c r="Y45" s="63"/>
      <c r="Z45" s="63"/>
      <c r="AD45" s="63"/>
    </row>
    <row r="46">
      <c r="A46" s="73">
        <v>45.0</v>
      </c>
      <c r="B46" s="60">
        <v>3.0</v>
      </c>
      <c r="C46" s="73">
        <v>30.0</v>
      </c>
      <c r="D46" s="60" t="s">
        <v>61</v>
      </c>
      <c r="E46" s="62">
        <v>9998.0</v>
      </c>
      <c r="F46" s="62">
        <v>6832.0</v>
      </c>
      <c r="G46" s="62">
        <v>11144.0</v>
      </c>
      <c r="H46" s="63">
        <f t="shared" si="3"/>
        <v>27974</v>
      </c>
      <c r="I46" s="63">
        <f t="shared" si="4"/>
        <v>0.3574033031</v>
      </c>
      <c r="J46" s="63">
        <f t="shared" si="5"/>
        <v>0.244226782</v>
      </c>
      <c r="K46" s="63">
        <f t="shared" si="6"/>
        <v>0.3983699149</v>
      </c>
      <c r="L46" s="63">
        <f t="shared" si="8"/>
        <v>0.1881164587</v>
      </c>
      <c r="M46" s="63"/>
      <c r="N46" s="63"/>
      <c r="O46" s="63"/>
      <c r="P46" s="4"/>
      <c r="Q46" s="4"/>
      <c r="R46" s="4"/>
      <c r="S46" s="247">
        <v>58470.7</v>
      </c>
      <c r="T46" s="63"/>
      <c r="U46" s="63"/>
      <c r="V46" s="63"/>
      <c r="W46" s="63"/>
      <c r="X46" s="63"/>
      <c r="Y46" s="63"/>
      <c r="Z46" s="63"/>
      <c r="AD46" s="63"/>
    </row>
    <row r="47">
      <c r="A47" s="73">
        <v>46.0</v>
      </c>
      <c r="B47" s="60">
        <v>3.0</v>
      </c>
      <c r="C47" s="73">
        <v>30.0</v>
      </c>
      <c r="D47" s="60" t="s">
        <v>61</v>
      </c>
      <c r="E47" s="62">
        <v>5913.0</v>
      </c>
      <c r="F47" s="62">
        <v>12585.0</v>
      </c>
      <c r="G47" s="62">
        <v>10108.0</v>
      </c>
      <c r="H47" s="63">
        <f t="shared" si="3"/>
        <v>28606</v>
      </c>
      <c r="I47" s="63">
        <f t="shared" si="4"/>
        <v>0.2067048871</v>
      </c>
      <c r="J47" s="63">
        <f t="shared" si="5"/>
        <v>0.4399426694</v>
      </c>
      <c r="K47" s="63">
        <f t="shared" si="6"/>
        <v>0.3533524435</v>
      </c>
      <c r="L47" s="63">
        <f t="shared" si="8"/>
        <v>-0.3606876419</v>
      </c>
      <c r="M47" s="63"/>
      <c r="N47" s="63"/>
      <c r="O47" s="63"/>
      <c r="P47" s="4"/>
      <c r="Q47" s="4"/>
      <c r="R47" s="4"/>
      <c r="S47" s="247">
        <v>72300.34</v>
      </c>
      <c r="T47" s="63"/>
      <c r="U47" s="63"/>
      <c r="V47" s="63"/>
      <c r="W47" s="63"/>
      <c r="X47" s="63"/>
      <c r="Y47" s="63"/>
      <c r="Z47" s="63"/>
      <c r="AD47" s="63"/>
    </row>
    <row r="48">
      <c r="A48" s="73">
        <v>47.0</v>
      </c>
      <c r="B48" s="60">
        <v>3.0</v>
      </c>
      <c r="C48" s="73">
        <v>30.0</v>
      </c>
      <c r="D48" s="60" t="s">
        <v>61</v>
      </c>
      <c r="E48" s="62">
        <v>12247.0</v>
      </c>
      <c r="F48" s="62">
        <v>3332.0</v>
      </c>
      <c r="G48" s="62">
        <v>11403.0</v>
      </c>
      <c r="H48" s="63">
        <f t="shared" si="3"/>
        <v>26982</v>
      </c>
      <c r="I48" s="63">
        <f t="shared" si="4"/>
        <v>0.4538951894</v>
      </c>
      <c r="J48" s="63">
        <f t="shared" si="5"/>
        <v>0.1234897339</v>
      </c>
      <c r="K48" s="63">
        <f t="shared" si="6"/>
        <v>0.4226150767</v>
      </c>
      <c r="L48" s="63">
        <f t="shared" si="8"/>
        <v>0.5722446884</v>
      </c>
      <c r="M48" s="63"/>
      <c r="N48" s="63"/>
      <c r="O48" s="63"/>
      <c r="P48" s="4"/>
      <c r="Q48" s="4"/>
      <c r="R48" s="4"/>
      <c r="S48" s="247">
        <v>54364.04</v>
      </c>
      <c r="T48" s="63"/>
      <c r="U48" s="63"/>
      <c r="V48" s="63"/>
      <c r="W48" s="63"/>
      <c r="X48" s="63"/>
      <c r="Y48" s="63"/>
      <c r="Z48" s="63"/>
      <c r="AD48" s="63"/>
    </row>
    <row r="49">
      <c r="A49" s="73">
        <v>49.0</v>
      </c>
      <c r="B49" s="60">
        <v>3.0</v>
      </c>
      <c r="C49" s="73">
        <v>30.0</v>
      </c>
      <c r="D49" s="60" t="s">
        <v>61</v>
      </c>
      <c r="E49" s="62">
        <v>3907.0</v>
      </c>
      <c r="F49" s="62">
        <v>10646.0</v>
      </c>
      <c r="G49" s="62">
        <v>12446.0</v>
      </c>
      <c r="H49" s="63">
        <f t="shared" si="3"/>
        <v>26999</v>
      </c>
      <c r="I49" s="63">
        <f t="shared" si="4"/>
        <v>0.1447090633</v>
      </c>
      <c r="J49" s="63">
        <f t="shared" si="5"/>
        <v>0.3943109004</v>
      </c>
      <c r="K49" s="63">
        <f t="shared" si="6"/>
        <v>0.4609800363</v>
      </c>
      <c r="L49" s="63">
        <f t="shared" si="8"/>
        <v>-0.4630660345</v>
      </c>
      <c r="M49" s="63"/>
      <c r="N49" s="63"/>
      <c r="O49" s="63"/>
      <c r="P49" s="4"/>
      <c r="Q49" s="4"/>
      <c r="R49" s="4"/>
      <c r="S49" s="247">
        <v>45556.26</v>
      </c>
      <c r="T49" s="63"/>
      <c r="U49" s="63"/>
      <c r="V49" s="63"/>
      <c r="W49" s="63"/>
      <c r="X49" s="63"/>
      <c r="Y49" s="63"/>
      <c r="Z49" s="63"/>
      <c r="AD49" s="63"/>
    </row>
    <row r="50">
      <c r="A50" s="73">
        <v>53.0</v>
      </c>
      <c r="B50" s="60">
        <v>3.0</v>
      </c>
      <c r="C50" s="73">
        <v>30.0</v>
      </c>
      <c r="D50" s="60" t="s">
        <v>61</v>
      </c>
      <c r="E50" s="68">
        <v>0.0</v>
      </c>
      <c r="F50" s="68">
        <v>14075.0</v>
      </c>
      <c r="G50" s="68">
        <v>12966.0</v>
      </c>
      <c r="H50" s="69">
        <f t="shared" si="3"/>
        <v>27041</v>
      </c>
      <c r="I50" s="69">
        <f t="shared" si="4"/>
        <v>0</v>
      </c>
      <c r="J50" s="69">
        <f t="shared" si="5"/>
        <v>0.5205058985</v>
      </c>
      <c r="K50" s="69">
        <f t="shared" si="6"/>
        <v>0.4794941015</v>
      </c>
      <c r="L50" s="69">
        <f t="shared" si="8"/>
        <v>-1</v>
      </c>
      <c r="M50" s="63"/>
      <c r="N50" s="63"/>
      <c r="O50" s="63"/>
      <c r="P50" s="4"/>
      <c r="Q50" s="4"/>
      <c r="R50" s="4"/>
      <c r="S50" s="247">
        <v>30641.4</v>
      </c>
      <c r="T50" s="63"/>
      <c r="U50" s="63"/>
      <c r="V50" s="63"/>
      <c r="W50" s="63"/>
      <c r="X50" s="63"/>
      <c r="Y50" s="63"/>
      <c r="Z50" s="63"/>
      <c r="AD50" s="63"/>
    </row>
    <row r="51">
      <c r="A51" s="73">
        <v>57.0</v>
      </c>
      <c r="B51" s="60">
        <v>3.0</v>
      </c>
      <c r="C51" s="73">
        <v>30.0</v>
      </c>
      <c r="D51" s="60" t="s">
        <v>61</v>
      </c>
      <c r="E51" s="62">
        <v>13410.0</v>
      </c>
      <c r="F51" s="62">
        <v>8140.0</v>
      </c>
      <c r="G51" s="62">
        <v>5290.0</v>
      </c>
      <c r="H51" s="63">
        <f t="shared" si="3"/>
        <v>26840</v>
      </c>
      <c r="I51" s="63">
        <f t="shared" si="4"/>
        <v>0.4996274218</v>
      </c>
      <c r="J51" s="63">
        <f t="shared" si="5"/>
        <v>0.3032786885</v>
      </c>
      <c r="K51" s="63">
        <f t="shared" si="6"/>
        <v>0.1970938897</v>
      </c>
      <c r="L51" s="63">
        <f t="shared" si="8"/>
        <v>0.2445475638</v>
      </c>
      <c r="M51" s="63"/>
      <c r="N51" s="63"/>
      <c r="O51" s="63"/>
      <c r="P51" s="4"/>
      <c r="Q51" s="4"/>
      <c r="R51" s="4"/>
      <c r="S51" s="247">
        <v>45220.45</v>
      </c>
      <c r="T51" s="63"/>
      <c r="U51" s="63"/>
      <c r="V51" s="63"/>
      <c r="W51" s="63"/>
      <c r="X51" s="63"/>
      <c r="Y51" s="63"/>
      <c r="Z51" s="63"/>
      <c r="AD51" s="63"/>
    </row>
    <row r="52">
      <c r="A52" s="73">
        <v>1.0</v>
      </c>
      <c r="B52" s="60">
        <v>4.0</v>
      </c>
      <c r="C52" s="73">
        <v>14.0</v>
      </c>
      <c r="D52" s="60" t="s">
        <v>61</v>
      </c>
      <c r="E52" s="68">
        <v>0.0</v>
      </c>
      <c r="F52" s="68">
        <v>10111.0</v>
      </c>
      <c r="G52" s="68">
        <v>16888.0</v>
      </c>
      <c r="H52" s="69">
        <f t="shared" si="3"/>
        <v>26999</v>
      </c>
      <c r="I52" s="69">
        <f t="shared" si="4"/>
        <v>0</v>
      </c>
      <c r="J52" s="69">
        <f t="shared" si="5"/>
        <v>0.3744953517</v>
      </c>
      <c r="K52" s="69">
        <f t="shared" si="6"/>
        <v>0.6255046483</v>
      </c>
      <c r="L52" s="69">
        <f t="shared" si="8"/>
        <v>-1</v>
      </c>
      <c r="M52" s="63"/>
      <c r="N52" s="63"/>
      <c r="O52" s="63"/>
      <c r="P52" s="4"/>
      <c r="Q52" s="4"/>
      <c r="R52" s="4"/>
      <c r="S52" s="247">
        <v>8772.9</v>
      </c>
      <c r="T52" s="63"/>
      <c r="U52" s="63"/>
      <c r="V52" s="63"/>
      <c r="W52" s="63"/>
      <c r="X52" s="63"/>
      <c r="Y52" s="63"/>
      <c r="Z52" s="63"/>
      <c r="AD52" s="63"/>
    </row>
    <row r="53">
      <c r="A53" s="73">
        <v>5.0</v>
      </c>
      <c r="B53" s="60">
        <v>4.0</v>
      </c>
      <c r="C53" s="73">
        <v>14.0</v>
      </c>
      <c r="D53" s="60" t="s">
        <v>61</v>
      </c>
      <c r="E53" s="68">
        <v>19183.0</v>
      </c>
      <c r="F53" s="68">
        <v>0.0</v>
      </c>
      <c r="G53" s="68">
        <v>7811.0</v>
      </c>
      <c r="H53" s="69">
        <f t="shared" si="3"/>
        <v>26994</v>
      </c>
      <c r="I53" s="69">
        <f t="shared" si="4"/>
        <v>0.7106394013</v>
      </c>
      <c r="J53" s="69">
        <f t="shared" si="5"/>
        <v>0</v>
      </c>
      <c r="K53" s="69">
        <f t="shared" si="6"/>
        <v>0.2893605987</v>
      </c>
      <c r="L53" s="69">
        <f t="shared" si="8"/>
        <v>1</v>
      </c>
      <c r="M53" s="63"/>
      <c r="N53" s="63"/>
      <c r="O53" s="63"/>
      <c r="P53" s="4"/>
      <c r="Q53" s="4"/>
      <c r="R53" s="4"/>
      <c r="S53" s="247">
        <v>12397.49</v>
      </c>
      <c r="T53" s="63"/>
      <c r="U53" s="63"/>
      <c r="V53" s="63"/>
      <c r="W53" s="63"/>
      <c r="X53" s="63"/>
      <c r="Y53" s="63"/>
      <c r="Z53" s="63"/>
      <c r="AD53" s="63"/>
    </row>
    <row r="54">
      <c r="A54" s="73">
        <v>6.0</v>
      </c>
      <c r="B54" s="60">
        <v>4.0</v>
      </c>
      <c r="C54" s="73">
        <v>14.0</v>
      </c>
      <c r="D54" s="60" t="s">
        <v>61</v>
      </c>
      <c r="E54" s="62">
        <v>14271.0</v>
      </c>
      <c r="F54" s="62">
        <v>2763.0</v>
      </c>
      <c r="G54" s="62">
        <v>9950.0</v>
      </c>
      <c r="H54" s="63">
        <f t="shared" si="3"/>
        <v>26984</v>
      </c>
      <c r="I54" s="63">
        <f t="shared" si="4"/>
        <v>0.5288689594</v>
      </c>
      <c r="J54" s="63">
        <f t="shared" si="5"/>
        <v>0.1023940113</v>
      </c>
      <c r="K54" s="63">
        <f t="shared" si="6"/>
        <v>0.3687370294</v>
      </c>
      <c r="L54" s="63">
        <f t="shared" si="8"/>
        <v>0.6755899965</v>
      </c>
      <c r="M54" s="63"/>
      <c r="N54" s="63"/>
      <c r="O54" s="63"/>
      <c r="P54" s="4"/>
      <c r="Q54" s="4"/>
      <c r="R54" s="4"/>
      <c r="S54" s="247">
        <v>18246.8</v>
      </c>
      <c r="T54" s="63"/>
      <c r="U54" s="63"/>
      <c r="V54" s="63"/>
      <c r="W54" s="63"/>
      <c r="X54" s="63"/>
      <c r="Y54" s="63"/>
      <c r="Z54" s="63"/>
      <c r="AD54" s="63"/>
    </row>
    <row r="55">
      <c r="A55" s="73">
        <v>7.0</v>
      </c>
      <c r="B55" s="60">
        <v>4.0</v>
      </c>
      <c r="C55" s="73">
        <v>14.0</v>
      </c>
      <c r="D55" s="60" t="s">
        <v>61</v>
      </c>
      <c r="E55" s="62">
        <v>4221.0</v>
      </c>
      <c r="F55" s="62">
        <v>13389.0</v>
      </c>
      <c r="G55" s="62">
        <v>9255.0</v>
      </c>
      <c r="H55" s="63">
        <f t="shared" si="3"/>
        <v>26865</v>
      </c>
      <c r="I55" s="63">
        <f t="shared" si="4"/>
        <v>0.157118928</v>
      </c>
      <c r="J55" s="63">
        <f t="shared" si="5"/>
        <v>0.4983807929</v>
      </c>
      <c r="K55" s="63">
        <f t="shared" si="6"/>
        <v>0.3445002792</v>
      </c>
      <c r="L55" s="63">
        <f t="shared" si="8"/>
        <v>-0.5206132879</v>
      </c>
      <c r="M55" s="63"/>
      <c r="N55" s="63"/>
      <c r="O55" s="63"/>
      <c r="P55" s="4"/>
      <c r="Q55" s="4"/>
      <c r="R55" s="4"/>
      <c r="S55" s="247">
        <v>23551.73</v>
      </c>
      <c r="T55" s="63"/>
      <c r="U55" s="63"/>
      <c r="V55" s="63"/>
      <c r="W55" s="63"/>
      <c r="X55" s="63"/>
      <c r="Y55" s="63"/>
      <c r="Z55" s="63"/>
      <c r="AD55" s="63"/>
    </row>
    <row r="56">
      <c r="A56" s="73">
        <v>8.0</v>
      </c>
      <c r="B56" s="60">
        <v>4.0</v>
      </c>
      <c r="C56" s="73">
        <v>14.0</v>
      </c>
      <c r="D56" s="60" t="s">
        <v>61</v>
      </c>
      <c r="E56" s="62">
        <v>9568.0</v>
      </c>
      <c r="F56" s="62">
        <v>6126.0</v>
      </c>
      <c r="G56" s="62">
        <v>10991.0</v>
      </c>
      <c r="H56" s="63">
        <f t="shared" si="3"/>
        <v>26685</v>
      </c>
      <c r="I56" s="63">
        <f t="shared" si="4"/>
        <v>0.3585534945</v>
      </c>
      <c r="J56" s="63">
        <f t="shared" si="5"/>
        <v>0.2295671726</v>
      </c>
      <c r="K56" s="63">
        <f t="shared" si="6"/>
        <v>0.411879333</v>
      </c>
      <c r="L56" s="63">
        <f t="shared" si="8"/>
        <v>0.2193194852</v>
      </c>
      <c r="M56" s="63"/>
      <c r="N56" s="63"/>
      <c r="O56" s="63"/>
      <c r="P56" s="4"/>
      <c r="Q56" s="4"/>
      <c r="R56" s="4"/>
      <c r="S56" s="247">
        <v>48713.14</v>
      </c>
      <c r="T56" s="63"/>
      <c r="U56" s="63"/>
      <c r="V56" s="63"/>
      <c r="W56" s="63"/>
      <c r="X56" s="63"/>
      <c r="Y56" s="63"/>
      <c r="Z56" s="63"/>
      <c r="AD56" s="63"/>
    </row>
    <row r="57">
      <c r="A57" s="73">
        <v>9.0</v>
      </c>
      <c r="B57" s="60">
        <v>4.0</v>
      </c>
      <c r="C57" s="73">
        <v>18.0</v>
      </c>
      <c r="D57" s="60" t="s">
        <v>61</v>
      </c>
      <c r="E57" s="68">
        <v>0.0</v>
      </c>
      <c r="F57" s="68">
        <v>12752.0</v>
      </c>
      <c r="G57" s="68">
        <v>13757.0</v>
      </c>
      <c r="H57" s="69">
        <f t="shared" si="3"/>
        <v>26509</v>
      </c>
      <c r="I57" s="69">
        <f t="shared" si="4"/>
        <v>0</v>
      </c>
      <c r="J57" s="69">
        <f t="shared" si="5"/>
        <v>0.4810441737</v>
      </c>
      <c r="K57" s="69">
        <f t="shared" si="6"/>
        <v>0.5189558263</v>
      </c>
      <c r="L57" s="69">
        <f t="shared" si="8"/>
        <v>-1</v>
      </c>
      <c r="M57" s="63"/>
      <c r="N57" s="63"/>
      <c r="O57" s="63"/>
      <c r="P57" s="4"/>
      <c r="Q57" s="4"/>
      <c r="R57" s="4"/>
      <c r="S57" s="247">
        <v>16202.03</v>
      </c>
      <c r="T57" s="63"/>
      <c r="U57" s="63"/>
      <c r="V57" s="63"/>
      <c r="W57" s="63"/>
      <c r="X57" s="63"/>
      <c r="Y57" s="63"/>
      <c r="Z57" s="63"/>
      <c r="AD57" s="63"/>
    </row>
    <row r="58">
      <c r="A58" s="73">
        <v>10.0</v>
      </c>
      <c r="B58" s="60">
        <v>4.0</v>
      </c>
      <c r="C58" s="73">
        <v>18.0</v>
      </c>
      <c r="D58" s="60" t="s">
        <v>61</v>
      </c>
      <c r="E58" s="68">
        <v>21192.0</v>
      </c>
      <c r="F58" s="68">
        <v>0.0</v>
      </c>
      <c r="G58" s="68">
        <v>5791.0</v>
      </c>
      <c r="H58" s="69">
        <f t="shared" si="3"/>
        <v>26983</v>
      </c>
      <c r="I58" s="69">
        <f t="shared" si="4"/>
        <v>0.7853833895</v>
      </c>
      <c r="J58" s="69">
        <f t="shared" si="5"/>
        <v>0</v>
      </c>
      <c r="K58" s="69">
        <f t="shared" si="6"/>
        <v>0.2146166105</v>
      </c>
      <c r="L58" s="69">
        <f t="shared" si="8"/>
        <v>1</v>
      </c>
      <c r="M58" s="63"/>
      <c r="N58" s="63"/>
      <c r="O58" s="63"/>
      <c r="P58" s="4"/>
      <c r="Q58" s="4"/>
      <c r="R58" s="4"/>
      <c r="S58" s="247">
        <v>26416.32</v>
      </c>
      <c r="T58" s="63"/>
      <c r="U58" s="63"/>
      <c r="V58" s="63"/>
      <c r="W58" s="63"/>
      <c r="X58" s="63"/>
      <c r="Y58" s="63"/>
      <c r="Z58" s="63"/>
      <c r="AD58" s="63"/>
    </row>
    <row r="59">
      <c r="A59" s="73">
        <v>11.0</v>
      </c>
      <c r="B59" s="60">
        <v>4.0</v>
      </c>
      <c r="C59" s="73">
        <v>19.0</v>
      </c>
      <c r="D59" s="60" t="s">
        <v>61</v>
      </c>
      <c r="E59" s="62">
        <v>119.0</v>
      </c>
      <c r="F59" s="62">
        <v>16383.0</v>
      </c>
      <c r="G59" s="62">
        <v>10487.0</v>
      </c>
      <c r="H59" s="63">
        <f t="shared" si="3"/>
        <v>26989</v>
      </c>
      <c r="I59" s="63">
        <f t="shared" si="4"/>
        <v>0.00440920375</v>
      </c>
      <c r="J59" s="63">
        <f t="shared" si="5"/>
        <v>0.6070250843</v>
      </c>
      <c r="K59" s="63">
        <f t="shared" si="6"/>
        <v>0.388565712</v>
      </c>
      <c r="L59" s="63">
        <f t="shared" si="8"/>
        <v>-0.9855775058</v>
      </c>
      <c r="M59" s="63"/>
      <c r="N59" s="63"/>
      <c r="O59" s="63"/>
      <c r="P59" s="4"/>
      <c r="Q59" s="4"/>
      <c r="R59" s="4"/>
      <c r="S59" s="247">
        <v>28170.4</v>
      </c>
      <c r="T59" s="63"/>
      <c r="U59" s="63"/>
      <c r="V59" s="63"/>
      <c r="W59" s="63"/>
      <c r="X59" s="63"/>
      <c r="Y59" s="63"/>
      <c r="Z59" s="63"/>
      <c r="AD59" s="63"/>
    </row>
    <row r="60">
      <c r="A60" s="73">
        <v>12.0</v>
      </c>
      <c r="B60" s="60">
        <v>4.0</v>
      </c>
      <c r="C60" s="73">
        <v>19.0</v>
      </c>
      <c r="D60" s="60" t="s">
        <v>61</v>
      </c>
      <c r="E60" s="62">
        <v>8978.0</v>
      </c>
      <c r="F60" s="62">
        <v>6435.0</v>
      </c>
      <c r="G60" s="62">
        <v>11391.0</v>
      </c>
      <c r="H60" s="63">
        <f t="shared" si="3"/>
        <v>26804</v>
      </c>
      <c r="I60" s="63">
        <f t="shared" si="4"/>
        <v>0.3349500075</v>
      </c>
      <c r="J60" s="63">
        <f t="shared" si="5"/>
        <v>0.240076108</v>
      </c>
      <c r="K60" s="63">
        <f t="shared" si="6"/>
        <v>0.4249738845</v>
      </c>
      <c r="L60" s="63">
        <f t="shared" si="8"/>
        <v>0.1649905924</v>
      </c>
      <c r="M60" s="63"/>
      <c r="N60" s="63"/>
      <c r="O60" s="63"/>
      <c r="P60" s="4"/>
      <c r="Q60" s="4"/>
      <c r="R60" s="4"/>
      <c r="S60" s="247">
        <v>46976.58</v>
      </c>
      <c r="T60" s="63"/>
      <c r="U60" s="63"/>
      <c r="V60" s="63"/>
      <c r="W60" s="63"/>
      <c r="X60" s="63"/>
      <c r="Y60" s="63"/>
      <c r="Z60" s="63"/>
      <c r="AD60" s="63"/>
    </row>
    <row r="61">
      <c r="A61" s="73">
        <v>13.0</v>
      </c>
      <c r="B61" s="60">
        <v>4.0</v>
      </c>
      <c r="C61" s="73">
        <v>19.0</v>
      </c>
      <c r="D61" s="60" t="s">
        <v>61</v>
      </c>
      <c r="E61" s="62">
        <v>7571.0</v>
      </c>
      <c r="F61" s="62">
        <v>22594.0</v>
      </c>
      <c r="G61" s="62">
        <v>21372.0</v>
      </c>
      <c r="H61" s="63">
        <f t="shared" si="3"/>
        <v>51537</v>
      </c>
      <c r="I61" s="63">
        <f t="shared" si="4"/>
        <v>0.1469041659</v>
      </c>
      <c r="J61" s="63">
        <f t="shared" si="5"/>
        <v>0.4384034771</v>
      </c>
      <c r="K61" s="63">
        <f t="shared" si="6"/>
        <v>0.4146923569</v>
      </c>
      <c r="L61" s="63">
        <f t="shared" si="8"/>
        <v>-0.4980275153</v>
      </c>
      <c r="M61" s="63"/>
      <c r="N61" s="63"/>
      <c r="O61" s="63"/>
      <c r="P61" s="4"/>
      <c r="Q61" s="4"/>
      <c r="R61" s="4"/>
      <c r="S61" s="247">
        <v>54739.03</v>
      </c>
      <c r="T61" s="63"/>
      <c r="U61" s="63"/>
      <c r="V61" s="63"/>
      <c r="W61" s="63"/>
      <c r="X61" s="63"/>
      <c r="Y61" s="63"/>
      <c r="Z61" s="63"/>
      <c r="AD61" s="63"/>
    </row>
    <row r="62">
      <c r="A62" s="73">
        <v>17.0</v>
      </c>
      <c r="B62" s="60">
        <v>4.0</v>
      </c>
      <c r="C62" s="73">
        <v>19.0</v>
      </c>
      <c r="D62" s="60" t="s">
        <v>61</v>
      </c>
      <c r="E62" s="62">
        <v>10836.0</v>
      </c>
      <c r="F62" s="62">
        <v>22636.0</v>
      </c>
      <c r="G62" s="62">
        <v>19657.0</v>
      </c>
      <c r="H62" s="63">
        <f t="shared" si="3"/>
        <v>53129</v>
      </c>
      <c r="I62" s="63">
        <f t="shared" si="4"/>
        <v>0.203956408</v>
      </c>
      <c r="J62" s="63">
        <f t="shared" si="5"/>
        <v>0.4260573322</v>
      </c>
      <c r="K62" s="63">
        <f t="shared" si="6"/>
        <v>0.3699862599</v>
      </c>
      <c r="L62" s="63">
        <f t="shared" si="8"/>
        <v>-0.3525334608</v>
      </c>
      <c r="M62" s="63"/>
      <c r="N62" s="63"/>
      <c r="O62" s="63"/>
      <c r="P62" s="4"/>
      <c r="Q62" s="4"/>
      <c r="R62" s="4"/>
      <c r="S62" s="247">
        <v>76498.32</v>
      </c>
      <c r="T62" s="63"/>
      <c r="U62" s="63"/>
      <c r="V62" s="63"/>
      <c r="W62" s="63"/>
      <c r="X62" s="63"/>
      <c r="Y62" s="63"/>
      <c r="Z62" s="63"/>
      <c r="AD62" s="63"/>
    </row>
    <row r="63">
      <c r="A63" s="73">
        <v>18.0</v>
      </c>
      <c r="B63" s="60">
        <v>4.0</v>
      </c>
      <c r="C63" s="73">
        <v>19.0</v>
      </c>
      <c r="D63" s="60" t="s">
        <v>61</v>
      </c>
      <c r="E63" s="62">
        <v>5770.0</v>
      </c>
      <c r="F63" s="62">
        <v>37506.0</v>
      </c>
      <c r="G63" s="62">
        <v>10563.0</v>
      </c>
      <c r="H63" s="63">
        <f t="shared" si="3"/>
        <v>53839</v>
      </c>
      <c r="I63" s="63">
        <f t="shared" si="4"/>
        <v>0.1071713813</v>
      </c>
      <c r="J63" s="63">
        <f t="shared" si="5"/>
        <v>0.6966325526</v>
      </c>
      <c r="K63" s="63">
        <f t="shared" si="6"/>
        <v>0.196196066</v>
      </c>
      <c r="L63" s="63">
        <f t="shared" si="8"/>
        <v>-0.7333394953</v>
      </c>
      <c r="M63" s="63"/>
      <c r="N63" s="63"/>
      <c r="O63" s="63"/>
      <c r="P63" s="4"/>
      <c r="Q63" s="4"/>
      <c r="R63" s="4"/>
      <c r="S63" s="247">
        <v>47085.6</v>
      </c>
      <c r="T63" s="63"/>
      <c r="U63" s="63"/>
      <c r="V63" s="63"/>
      <c r="W63" s="63"/>
      <c r="X63" s="63"/>
      <c r="Y63" s="63"/>
      <c r="Z63" s="63"/>
      <c r="AD63" s="63"/>
    </row>
    <row r="64">
      <c r="A64" s="73">
        <v>19.0</v>
      </c>
      <c r="B64" s="60">
        <v>4.0</v>
      </c>
      <c r="C64" s="73">
        <v>22.0</v>
      </c>
      <c r="D64" s="60" t="s">
        <v>61</v>
      </c>
      <c r="E64" s="68">
        <v>24263.0</v>
      </c>
      <c r="F64" s="68">
        <v>0.0</v>
      </c>
      <c r="G64" s="68">
        <v>28539.0</v>
      </c>
      <c r="H64" s="69">
        <f t="shared" si="3"/>
        <v>52802</v>
      </c>
      <c r="I64" s="69">
        <f t="shared" si="4"/>
        <v>0.4595091095</v>
      </c>
      <c r="J64" s="69">
        <f t="shared" si="5"/>
        <v>0</v>
      </c>
      <c r="K64" s="69">
        <f t="shared" si="6"/>
        <v>0.5404908905</v>
      </c>
      <c r="L64" s="69">
        <f t="shared" si="8"/>
        <v>1</v>
      </c>
      <c r="M64" s="63"/>
      <c r="N64" s="63"/>
      <c r="O64" s="63"/>
      <c r="P64" s="4"/>
      <c r="Q64" s="4"/>
      <c r="R64" s="4"/>
      <c r="S64" s="247">
        <v>19161.91</v>
      </c>
      <c r="T64" s="63"/>
      <c r="U64" s="63"/>
      <c r="V64" s="63"/>
      <c r="W64" s="63"/>
      <c r="X64" s="63"/>
      <c r="Y64" s="63"/>
      <c r="Z64" s="63"/>
      <c r="AD64" s="63"/>
    </row>
    <row r="65">
      <c r="A65" s="73">
        <v>20.0</v>
      </c>
      <c r="B65" s="60">
        <v>4.0</v>
      </c>
      <c r="C65" s="73">
        <v>22.0</v>
      </c>
      <c r="D65" s="60" t="s">
        <v>61</v>
      </c>
      <c r="E65" s="62">
        <v>38374.0</v>
      </c>
      <c r="F65" s="62">
        <v>1440.0</v>
      </c>
      <c r="G65" s="62">
        <v>12449.0</v>
      </c>
      <c r="H65" s="63">
        <f t="shared" si="3"/>
        <v>52263</v>
      </c>
      <c r="I65" s="63">
        <f t="shared" si="4"/>
        <v>0.7342479383</v>
      </c>
      <c r="J65" s="63">
        <f t="shared" si="5"/>
        <v>0.02755295333</v>
      </c>
      <c r="K65" s="63">
        <f t="shared" si="6"/>
        <v>0.2381991084</v>
      </c>
      <c r="L65" s="63">
        <f t="shared" si="8"/>
        <v>0.9276636359</v>
      </c>
      <c r="M65" s="63"/>
      <c r="N65" s="63"/>
      <c r="O65" s="63"/>
      <c r="P65" s="4"/>
      <c r="Q65" s="4"/>
      <c r="R65" s="4"/>
      <c r="S65" s="247">
        <v>49582.43</v>
      </c>
      <c r="T65" s="63"/>
      <c r="U65" s="63"/>
      <c r="V65" s="63"/>
      <c r="W65" s="63"/>
      <c r="X65" s="63"/>
      <c r="Y65" s="63"/>
      <c r="Z65" s="63"/>
      <c r="AD65" s="63"/>
    </row>
    <row r="66">
      <c r="A66" s="73">
        <v>21.0</v>
      </c>
      <c r="B66" s="60">
        <v>4.0</v>
      </c>
      <c r="C66" s="73">
        <v>23.0</v>
      </c>
      <c r="D66" s="60" t="s">
        <v>61</v>
      </c>
      <c r="E66" s="62">
        <v>4727.0</v>
      </c>
      <c r="F66" s="62">
        <v>28004.0</v>
      </c>
      <c r="G66" s="62">
        <v>20491.0</v>
      </c>
      <c r="H66" s="63">
        <f t="shared" si="3"/>
        <v>53222</v>
      </c>
      <c r="I66" s="63">
        <f t="shared" si="4"/>
        <v>0.08881665477</v>
      </c>
      <c r="J66" s="63">
        <f t="shared" si="5"/>
        <v>0.5261733869</v>
      </c>
      <c r="K66" s="63">
        <f t="shared" si="6"/>
        <v>0.3850099583</v>
      </c>
      <c r="L66" s="63">
        <f t="shared" si="8"/>
        <v>-0.7111606734</v>
      </c>
      <c r="M66" s="63"/>
      <c r="N66" s="63"/>
      <c r="O66" s="63"/>
      <c r="P66" s="4"/>
      <c r="Q66" s="4"/>
      <c r="R66" s="4"/>
      <c r="S66" s="247">
        <v>56633.34</v>
      </c>
      <c r="T66" s="63"/>
      <c r="U66" s="63"/>
      <c r="V66" s="63"/>
      <c r="W66" s="63"/>
      <c r="X66" s="63"/>
      <c r="Y66" s="63"/>
      <c r="Z66" s="63"/>
      <c r="AD66" s="63"/>
    </row>
    <row r="67">
      <c r="A67" s="73">
        <v>22.0</v>
      </c>
      <c r="B67" s="60">
        <v>4.0</v>
      </c>
      <c r="C67" s="73">
        <v>23.0</v>
      </c>
      <c r="D67" s="60" t="s">
        <v>61</v>
      </c>
      <c r="E67" s="62">
        <v>2664.0</v>
      </c>
      <c r="F67" s="62">
        <v>9428.0</v>
      </c>
      <c r="G67" s="62">
        <v>41033.0</v>
      </c>
      <c r="H67" s="63">
        <f t="shared" si="3"/>
        <v>53125</v>
      </c>
      <c r="I67" s="63">
        <f t="shared" si="4"/>
        <v>0.05014588235</v>
      </c>
      <c r="J67" s="63">
        <f t="shared" si="5"/>
        <v>0.1774682353</v>
      </c>
      <c r="K67" s="63">
        <f t="shared" si="6"/>
        <v>0.7723858824</v>
      </c>
      <c r="L67" s="63">
        <f t="shared" si="8"/>
        <v>-0.5593781012</v>
      </c>
      <c r="M67" s="63"/>
      <c r="N67" s="63"/>
      <c r="O67" s="63"/>
      <c r="P67" s="4"/>
      <c r="Q67" s="4"/>
      <c r="R67" s="4"/>
      <c r="S67" s="247">
        <v>30822.65</v>
      </c>
      <c r="T67" s="63"/>
      <c r="U67" s="63"/>
      <c r="V67" s="63"/>
      <c r="W67" s="63"/>
      <c r="X67" s="63"/>
      <c r="Y67" s="63"/>
      <c r="Z67" s="63"/>
      <c r="AD67" s="63"/>
    </row>
    <row r="68">
      <c r="A68" s="73">
        <v>23.0</v>
      </c>
      <c r="B68" s="60">
        <v>4.0</v>
      </c>
      <c r="C68" s="73">
        <v>23.0</v>
      </c>
      <c r="D68" s="60" t="s">
        <v>61</v>
      </c>
      <c r="E68" s="62">
        <v>7671.0</v>
      </c>
      <c r="F68" s="62">
        <v>12691.0</v>
      </c>
      <c r="G68" s="62">
        <v>32970.0</v>
      </c>
      <c r="H68" s="63">
        <f t="shared" si="3"/>
        <v>53332</v>
      </c>
      <c r="I68" s="63">
        <f t="shared" si="4"/>
        <v>0.1438348459</v>
      </c>
      <c r="J68" s="63">
        <f t="shared" si="5"/>
        <v>0.2379621991</v>
      </c>
      <c r="K68" s="63">
        <f t="shared" si="6"/>
        <v>0.6182029551</v>
      </c>
      <c r="L68" s="63">
        <f t="shared" si="8"/>
        <v>-0.2465376682</v>
      </c>
      <c r="M68" s="63"/>
      <c r="N68" s="63"/>
      <c r="O68" s="63"/>
      <c r="P68" s="4"/>
      <c r="Q68" s="4"/>
      <c r="R68" s="4"/>
      <c r="S68" s="247">
        <v>27025.46</v>
      </c>
      <c r="T68" s="63"/>
      <c r="U68" s="63"/>
      <c r="V68" s="63"/>
      <c r="W68" s="63"/>
      <c r="X68" s="63"/>
      <c r="Y68" s="63"/>
      <c r="Z68" s="63"/>
      <c r="AD68" s="63"/>
    </row>
    <row r="69">
      <c r="A69" s="73">
        <v>26.0</v>
      </c>
      <c r="B69" s="60">
        <v>4.0</v>
      </c>
      <c r="C69" s="73">
        <v>30.0</v>
      </c>
      <c r="D69" s="60" t="s">
        <v>61</v>
      </c>
      <c r="E69" s="62">
        <v>6404.0</v>
      </c>
      <c r="F69" s="62">
        <v>22976.0</v>
      </c>
      <c r="G69" s="62">
        <v>23928.0</v>
      </c>
      <c r="H69" s="63">
        <f t="shared" si="3"/>
        <v>53308</v>
      </c>
      <c r="I69" s="63">
        <f t="shared" si="4"/>
        <v>0.1201320627</v>
      </c>
      <c r="J69" s="63">
        <f t="shared" si="5"/>
        <v>0.4310047272</v>
      </c>
      <c r="K69" s="63">
        <f t="shared" si="6"/>
        <v>0.44886321</v>
      </c>
      <c r="L69" s="63">
        <f t="shared" si="8"/>
        <v>-0.5640571818</v>
      </c>
      <c r="M69" s="63"/>
      <c r="N69" s="63"/>
      <c r="O69" s="63"/>
      <c r="P69" s="4"/>
      <c r="Q69" s="4"/>
      <c r="R69" s="4"/>
      <c r="S69" s="247">
        <v>60133.44</v>
      </c>
      <c r="T69" s="63"/>
      <c r="U69" s="63"/>
      <c r="V69" s="63"/>
      <c r="W69" s="63"/>
      <c r="X69" s="63"/>
      <c r="Y69" s="63"/>
      <c r="Z69" s="63"/>
      <c r="AD69" s="63"/>
    </row>
    <row r="70">
      <c r="A70" s="73">
        <v>28.0</v>
      </c>
      <c r="B70" s="60">
        <v>4.0</v>
      </c>
      <c r="C70" s="73">
        <v>30.0</v>
      </c>
      <c r="D70" s="60" t="s">
        <v>61</v>
      </c>
      <c r="E70" s="68">
        <v>44144.0</v>
      </c>
      <c r="F70" s="68">
        <v>0.0</v>
      </c>
      <c r="G70" s="68">
        <v>9429.0</v>
      </c>
      <c r="H70" s="69">
        <f t="shared" si="3"/>
        <v>53573</v>
      </c>
      <c r="I70" s="69">
        <f t="shared" si="4"/>
        <v>0.8239971627</v>
      </c>
      <c r="J70" s="69">
        <f t="shared" si="5"/>
        <v>0</v>
      </c>
      <c r="K70" s="69">
        <f t="shared" si="6"/>
        <v>0.1760028373</v>
      </c>
      <c r="L70" s="69">
        <f t="shared" si="8"/>
        <v>1</v>
      </c>
      <c r="M70" s="63"/>
      <c r="N70" s="63"/>
      <c r="O70" s="63"/>
      <c r="P70" s="4"/>
      <c r="Q70" s="4"/>
      <c r="R70" s="4"/>
      <c r="S70" s="247">
        <v>25671.42</v>
      </c>
      <c r="T70" s="63"/>
      <c r="U70" s="63"/>
      <c r="V70" s="63"/>
      <c r="W70" s="63"/>
      <c r="X70" s="63"/>
      <c r="Y70" s="63"/>
      <c r="Z70" s="63"/>
      <c r="AD70" s="63"/>
    </row>
    <row r="71">
      <c r="A71" s="73">
        <v>30.0</v>
      </c>
      <c r="B71" s="60">
        <v>4.0</v>
      </c>
      <c r="C71" s="73">
        <v>30.0</v>
      </c>
      <c r="D71" s="60" t="s">
        <v>61</v>
      </c>
      <c r="E71" s="68">
        <v>36330.0</v>
      </c>
      <c r="F71" s="68">
        <v>0.0</v>
      </c>
      <c r="G71" s="68">
        <v>16330.0</v>
      </c>
      <c r="H71" s="69">
        <f t="shared" si="3"/>
        <v>52660</v>
      </c>
      <c r="I71" s="69">
        <f t="shared" si="4"/>
        <v>0.6898974554</v>
      </c>
      <c r="J71" s="69">
        <f t="shared" si="5"/>
        <v>0</v>
      </c>
      <c r="K71" s="69">
        <f t="shared" si="6"/>
        <v>0.3101025446</v>
      </c>
      <c r="L71" s="69">
        <f t="shared" si="8"/>
        <v>1</v>
      </c>
      <c r="M71" s="63"/>
      <c r="N71" s="63"/>
      <c r="O71" s="63"/>
      <c r="P71" s="4"/>
      <c r="Q71" s="4"/>
      <c r="R71" s="4"/>
      <c r="S71" s="247">
        <v>44890.0</v>
      </c>
      <c r="T71" s="63"/>
      <c r="U71" s="63"/>
      <c r="V71" s="63"/>
      <c r="W71" s="63"/>
      <c r="X71" s="63"/>
      <c r="Y71" s="63"/>
      <c r="Z71" s="63"/>
      <c r="AD71" s="63"/>
    </row>
    <row r="72">
      <c r="A72" s="73">
        <v>31.0</v>
      </c>
      <c r="B72" s="60">
        <v>4.0</v>
      </c>
      <c r="C72" s="73">
        <v>30.0</v>
      </c>
      <c r="D72" s="60" t="s">
        <v>61</v>
      </c>
      <c r="E72" s="68">
        <v>0.0</v>
      </c>
      <c r="F72" s="68">
        <v>45308.0</v>
      </c>
      <c r="G72" s="68">
        <v>7736.0</v>
      </c>
      <c r="H72" s="69">
        <f t="shared" si="3"/>
        <v>53044</v>
      </c>
      <c r="I72" s="69">
        <f t="shared" si="4"/>
        <v>0</v>
      </c>
      <c r="J72" s="69">
        <f t="shared" si="5"/>
        <v>0.8541588116</v>
      </c>
      <c r="K72" s="69">
        <f t="shared" si="6"/>
        <v>0.1458411884</v>
      </c>
      <c r="L72" s="69">
        <f t="shared" si="8"/>
        <v>-1</v>
      </c>
      <c r="M72" s="63"/>
      <c r="N72" s="63"/>
      <c r="O72" s="63"/>
      <c r="P72" s="4"/>
      <c r="Q72" s="4"/>
      <c r="R72" s="4"/>
      <c r="S72" s="247">
        <v>52354.02</v>
      </c>
      <c r="T72" s="63"/>
      <c r="U72" s="63"/>
      <c r="V72" s="63"/>
      <c r="W72" s="63"/>
      <c r="X72" s="63"/>
      <c r="Y72" s="63"/>
      <c r="Z72" s="63"/>
      <c r="AD72" s="63"/>
    </row>
    <row r="73">
      <c r="A73" s="73">
        <v>32.0</v>
      </c>
      <c r="B73" s="60">
        <v>4.0</v>
      </c>
      <c r="C73" s="73">
        <v>32.0</v>
      </c>
      <c r="D73" s="60" t="s">
        <v>61</v>
      </c>
      <c r="E73" s="62">
        <v>17401.0</v>
      </c>
      <c r="F73" s="62">
        <v>28593.0</v>
      </c>
      <c r="G73" s="62">
        <v>6359.0</v>
      </c>
      <c r="H73" s="63">
        <f t="shared" si="3"/>
        <v>52353</v>
      </c>
      <c r="I73" s="63">
        <f t="shared" si="4"/>
        <v>0.3323782782</v>
      </c>
      <c r="J73" s="63">
        <f t="shared" si="5"/>
        <v>0.5461578133</v>
      </c>
      <c r="K73" s="63">
        <f t="shared" si="6"/>
        <v>0.1214639085</v>
      </c>
      <c r="L73" s="63">
        <f t="shared" si="8"/>
        <v>-0.2433360873</v>
      </c>
      <c r="M73" s="63"/>
      <c r="N73" s="63"/>
      <c r="O73" s="63"/>
      <c r="P73" s="4"/>
      <c r="Q73" s="4"/>
      <c r="R73" s="4"/>
      <c r="S73" s="247">
        <v>63500.44</v>
      </c>
      <c r="T73" s="63"/>
      <c r="U73" s="63"/>
      <c r="V73" s="63"/>
      <c r="W73" s="63"/>
      <c r="X73" s="63"/>
      <c r="Y73" s="63"/>
      <c r="Z73" s="63"/>
      <c r="AD73" s="63"/>
    </row>
    <row r="74">
      <c r="A74" s="73">
        <v>34.0</v>
      </c>
      <c r="B74" s="60">
        <v>4.0</v>
      </c>
      <c r="C74" s="73">
        <v>32.0</v>
      </c>
      <c r="D74" s="60" t="s">
        <v>61</v>
      </c>
      <c r="E74" s="62">
        <v>18109.0</v>
      </c>
      <c r="F74" s="62">
        <v>7158.0</v>
      </c>
      <c r="G74" s="62">
        <v>26507.0</v>
      </c>
      <c r="H74" s="63">
        <f t="shared" si="3"/>
        <v>51774</v>
      </c>
      <c r="I74" s="63">
        <f t="shared" si="4"/>
        <v>0.3497701549</v>
      </c>
      <c r="J74" s="63">
        <f t="shared" si="5"/>
        <v>0.1382547224</v>
      </c>
      <c r="K74" s="63">
        <f t="shared" si="6"/>
        <v>0.5119751226</v>
      </c>
      <c r="L74" s="63">
        <f t="shared" si="8"/>
        <v>0.4334111687</v>
      </c>
      <c r="M74" s="63"/>
      <c r="N74" s="63"/>
      <c r="O74" s="63"/>
      <c r="P74" s="4"/>
      <c r="Q74" s="4"/>
      <c r="R74" s="4"/>
      <c r="S74" s="247">
        <v>88260.0</v>
      </c>
      <c r="T74" s="63"/>
      <c r="U74" s="63"/>
      <c r="V74" s="63"/>
      <c r="W74" s="63"/>
      <c r="X74" s="63"/>
      <c r="Y74" s="63"/>
      <c r="Z74" s="63"/>
      <c r="AD74" s="63"/>
    </row>
    <row r="75">
      <c r="A75" s="73">
        <v>36.0</v>
      </c>
      <c r="B75" s="60">
        <v>4.0</v>
      </c>
      <c r="C75" s="73">
        <v>32.0</v>
      </c>
      <c r="D75" s="60" t="s">
        <v>61</v>
      </c>
      <c r="E75" s="62">
        <v>27942.0</v>
      </c>
      <c r="F75" s="62">
        <v>7806.0</v>
      </c>
      <c r="G75" s="62">
        <v>16852.0</v>
      </c>
      <c r="H75" s="63">
        <f t="shared" si="3"/>
        <v>52600</v>
      </c>
      <c r="I75" s="63">
        <f t="shared" si="4"/>
        <v>0.53121673</v>
      </c>
      <c r="J75" s="63">
        <f t="shared" si="5"/>
        <v>0.1484030418</v>
      </c>
      <c r="K75" s="63">
        <f t="shared" si="6"/>
        <v>0.3203802281</v>
      </c>
      <c r="L75" s="63">
        <f t="shared" si="8"/>
        <v>0.5632762672</v>
      </c>
      <c r="M75" s="63"/>
      <c r="N75" s="63"/>
      <c r="O75" s="63"/>
      <c r="P75" s="4"/>
      <c r="Q75" s="4"/>
      <c r="R75" s="4"/>
      <c r="S75" s="247">
        <v>46545.7</v>
      </c>
      <c r="T75" s="63"/>
      <c r="U75" s="63"/>
      <c r="V75" s="63"/>
      <c r="W75" s="63"/>
      <c r="X75" s="63"/>
      <c r="Y75" s="63"/>
      <c r="Z75" s="63"/>
      <c r="AD75" s="63"/>
    </row>
    <row r="76">
      <c r="A76" s="73">
        <v>37.0</v>
      </c>
      <c r="B76" s="60">
        <v>4.0</v>
      </c>
      <c r="C76" s="73">
        <v>32.0</v>
      </c>
      <c r="D76" s="60" t="s">
        <v>61</v>
      </c>
      <c r="E76" s="62">
        <v>6456.0</v>
      </c>
      <c r="F76" s="62">
        <v>27186.0</v>
      </c>
      <c r="G76" s="62">
        <v>18949.0</v>
      </c>
      <c r="H76" s="63">
        <f t="shared" si="3"/>
        <v>52591</v>
      </c>
      <c r="I76" s="63">
        <f t="shared" si="4"/>
        <v>0.1227586469</v>
      </c>
      <c r="J76" s="63">
        <f t="shared" si="5"/>
        <v>0.516932555</v>
      </c>
      <c r="K76" s="63">
        <f t="shared" si="6"/>
        <v>0.3603087981</v>
      </c>
      <c r="L76" s="63">
        <f t="shared" si="8"/>
        <v>-0.6161940432</v>
      </c>
      <c r="M76" s="63"/>
      <c r="N76" s="63"/>
      <c r="O76" s="63"/>
      <c r="P76" s="4"/>
      <c r="Q76" s="4"/>
      <c r="R76" s="4"/>
      <c r="S76" s="247">
        <v>47192.58</v>
      </c>
      <c r="T76" s="63"/>
      <c r="U76" s="63"/>
      <c r="V76" s="63"/>
      <c r="W76" s="63"/>
      <c r="X76" s="63"/>
      <c r="Y76" s="63"/>
      <c r="Z76" s="63"/>
      <c r="AD76" s="63"/>
    </row>
    <row r="77">
      <c r="A77" s="67">
        <v>1.0</v>
      </c>
      <c r="B77" s="60">
        <v>5.0</v>
      </c>
      <c r="C77" s="67">
        <v>11.0</v>
      </c>
      <c r="D77" s="60" t="s">
        <v>61</v>
      </c>
      <c r="E77" s="62">
        <v>4806.0</v>
      </c>
      <c r="F77" s="62">
        <v>15618.0</v>
      </c>
      <c r="G77" s="62">
        <v>5322.0</v>
      </c>
      <c r="H77" s="63">
        <f t="shared" si="3"/>
        <v>25746</v>
      </c>
      <c r="I77" s="63">
        <f t="shared" si="4"/>
        <v>0.1866697739</v>
      </c>
      <c r="J77" s="63">
        <f t="shared" si="5"/>
        <v>0.6066185038</v>
      </c>
      <c r="K77" s="63">
        <f t="shared" si="6"/>
        <v>0.2067117222</v>
      </c>
      <c r="L77" s="63">
        <f t="shared" si="8"/>
        <v>-0.5293772033</v>
      </c>
      <c r="M77" s="63"/>
      <c r="N77" s="63"/>
      <c r="O77" s="63"/>
      <c r="P77" s="4"/>
      <c r="Q77" s="4"/>
      <c r="R77" s="4"/>
      <c r="S77" s="114">
        <v>31963.50817</v>
      </c>
      <c r="T77" s="63"/>
      <c r="U77" s="63"/>
      <c r="V77" s="63"/>
      <c r="W77" s="63"/>
      <c r="X77" s="63"/>
      <c r="Y77" s="63"/>
      <c r="Z77" s="63"/>
      <c r="AD77" s="63"/>
    </row>
    <row r="78">
      <c r="A78" s="67">
        <v>2.0</v>
      </c>
      <c r="B78" s="60">
        <v>5.0</v>
      </c>
      <c r="C78" s="67">
        <v>11.0</v>
      </c>
      <c r="D78" s="60" t="s">
        <v>61</v>
      </c>
      <c r="E78" s="62">
        <v>4471.0</v>
      </c>
      <c r="F78" s="62">
        <v>6223.0</v>
      </c>
      <c r="G78" s="62">
        <v>15981.0</v>
      </c>
      <c r="H78" s="63">
        <f t="shared" si="3"/>
        <v>26675</v>
      </c>
      <c r="I78" s="63">
        <f t="shared" si="4"/>
        <v>0.1676101218</v>
      </c>
      <c r="J78" s="63">
        <f t="shared" si="5"/>
        <v>0.233289597</v>
      </c>
      <c r="K78" s="63">
        <f t="shared" si="6"/>
        <v>0.5991002812</v>
      </c>
      <c r="L78" s="63">
        <f t="shared" si="8"/>
        <v>-0.1638301852</v>
      </c>
      <c r="M78" s="63"/>
      <c r="N78" s="63"/>
      <c r="O78" s="63"/>
      <c r="P78" s="4"/>
      <c r="Q78" s="4"/>
      <c r="R78" s="4"/>
      <c r="S78" s="114">
        <v>53538.3853</v>
      </c>
      <c r="T78" s="63"/>
      <c r="U78" s="63"/>
      <c r="V78" s="63"/>
      <c r="W78" s="63"/>
      <c r="X78" s="63"/>
      <c r="Y78" s="63"/>
      <c r="Z78" s="63"/>
      <c r="AD78" s="63"/>
    </row>
    <row r="79">
      <c r="A79" s="67">
        <v>3.0</v>
      </c>
      <c r="B79" s="60">
        <v>5.0</v>
      </c>
      <c r="C79" s="67">
        <v>17.0</v>
      </c>
      <c r="D79" s="60" t="s">
        <v>61</v>
      </c>
      <c r="E79" s="68">
        <v>16572.0</v>
      </c>
      <c r="F79" s="68">
        <v>0.0</v>
      </c>
      <c r="G79" s="68">
        <v>10214.0</v>
      </c>
      <c r="H79" s="69">
        <f t="shared" si="3"/>
        <v>26786</v>
      </c>
      <c r="I79" s="69">
        <f t="shared" si="4"/>
        <v>0.6186814007</v>
      </c>
      <c r="J79" s="69">
        <f t="shared" si="5"/>
        <v>0</v>
      </c>
      <c r="K79" s="69">
        <f t="shared" si="6"/>
        <v>0.3813185993</v>
      </c>
      <c r="L79" s="69">
        <f t="shared" si="8"/>
        <v>1</v>
      </c>
      <c r="M79" s="63"/>
      <c r="N79" s="63"/>
      <c r="O79" s="63"/>
      <c r="P79" s="4"/>
      <c r="Q79" s="4"/>
      <c r="R79" s="4"/>
      <c r="S79" s="114">
        <v>27230.72661</v>
      </c>
      <c r="T79" s="63"/>
      <c r="U79" s="63"/>
      <c r="V79" s="63"/>
      <c r="W79" s="63"/>
      <c r="X79" s="63"/>
      <c r="Y79" s="63"/>
      <c r="Z79" s="63"/>
      <c r="AD79" s="63"/>
    </row>
    <row r="80">
      <c r="A80" s="67">
        <v>4.0</v>
      </c>
      <c r="B80" s="60">
        <v>5.0</v>
      </c>
      <c r="C80" s="67">
        <v>17.0</v>
      </c>
      <c r="D80" s="60" t="s">
        <v>61</v>
      </c>
      <c r="E80" s="62">
        <v>10976.0</v>
      </c>
      <c r="F80" s="62">
        <v>2109.0</v>
      </c>
      <c r="G80" s="62">
        <v>13642.0</v>
      </c>
      <c r="H80" s="63">
        <f t="shared" si="3"/>
        <v>26727</v>
      </c>
      <c r="I80" s="63">
        <f t="shared" si="4"/>
        <v>0.4106708572</v>
      </c>
      <c r="J80" s="63">
        <f t="shared" si="5"/>
        <v>0.07890896846</v>
      </c>
      <c r="K80" s="63">
        <f t="shared" si="6"/>
        <v>0.5104201744</v>
      </c>
      <c r="L80" s="63">
        <f t="shared" si="8"/>
        <v>0.6776461597</v>
      </c>
      <c r="M80" s="63"/>
      <c r="N80" s="63"/>
      <c r="O80" s="63"/>
      <c r="P80" s="4"/>
      <c r="Q80" s="4"/>
      <c r="R80" s="4"/>
      <c r="S80" s="114">
        <v>39128.29939</v>
      </c>
      <c r="T80" s="63"/>
      <c r="U80" s="63"/>
      <c r="V80" s="63"/>
      <c r="W80" s="63"/>
      <c r="X80" s="63"/>
      <c r="Y80" s="63"/>
      <c r="Z80" s="63"/>
      <c r="AD80" s="63"/>
    </row>
    <row r="81">
      <c r="A81" s="67">
        <v>5.0</v>
      </c>
      <c r="B81" s="60">
        <v>5.0</v>
      </c>
      <c r="C81" s="67">
        <v>17.0</v>
      </c>
      <c r="D81" s="60" t="s">
        <v>61</v>
      </c>
      <c r="E81" s="62">
        <v>10424.0</v>
      </c>
      <c r="F81" s="62">
        <v>3888.0</v>
      </c>
      <c r="G81" s="62">
        <v>12664.0</v>
      </c>
      <c r="H81" s="63">
        <f t="shared" si="3"/>
        <v>26976</v>
      </c>
      <c r="I81" s="63">
        <f t="shared" si="4"/>
        <v>0.3864175563</v>
      </c>
      <c r="J81" s="63">
        <f t="shared" si="5"/>
        <v>0.1441281139</v>
      </c>
      <c r="K81" s="63">
        <f t="shared" si="6"/>
        <v>0.4694543298</v>
      </c>
      <c r="L81" s="63">
        <f t="shared" si="8"/>
        <v>0.4566797093</v>
      </c>
      <c r="M81" s="63"/>
      <c r="N81" s="63"/>
      <c r="O81" s="63"/>
      <c r="P81" s="4"/>
      <c r="Q81" s="4"/>
      <c r="R81" s="4"/>
      <c r="S81" s="114">
        <v>27741.72097</v>
      </c>
      <c r="T81" s="63"/>
      <c r="U81" s="63"/>
      <c r="V81" s="63"/>
      <c r="W81" s="63"/>
      <c r="X81" s="63"/>
      <c r="Y81" s="63"/>
      <c r="Z81" s="63"/>
      <c r="AD81" s="63"/>
    </row>
    <row r="82">
      <c r="A82" s="67">
        <v>6.0</v>
      </c>
      <c r="B82" s="60">
        <v>5.0</v>
      </c>
      <c r="C82" s="67">
        <v>17.0</v>
      </c>
      <c r="D82" s="60" t="s">
        <v>61</v>
      </c>
      <c r="E82" s="68">
        <v>0.0</v>
      </c>
      <c r="F82" s="68">
        <v>2853.0</v>
      </c>
      <c r="G82" s="68">
        <v>24065.0</v>
      </c>
      <c r="H82" s="69">
        <f t="shared" si="3"/>
        <v>26918</v>
      </c>
      <c r="I82" s="69">
        <f t="shared" si="4"/>
        <v>0</v>
      </c>
      <c r="J82" s="69">
        <f t="shared" si="5"/>
        <v>0.1059885578</v>
      </c>
      <c r="K82" s="69">
        <f t="shared" si="6"/>
        <v>0.8940114422</v>
      </c>
      <c r="L82" s="69">
        <f t="shared" si="8"/>
        <v>-1</v>
      </c>
      <c r="M82" s="63"/>
      <c r="N82" s="63"/>
      <c r="O82" s="63"/>
      <c r="P82" s="4"/>
      <c r="Q82" s="4"/>
      <c r="R82" s="4"/>
      <c r="S82" s="114">
        <v>13966.49385</v>
      </c>
      <c r="T82" s="63"/>
      <c r="U82" s="63"/>
      <c r="V82" s="63"/>
      <c r="W82" s="63"/>
      <c r="X82" s="63"/>
      <c r="Y82" s="63"/>
      <c r="Z82" s="63"/>
      <c r="AD82" s="63"/>
    </row>
    <row r="83">
      <c r="A83" s="67">
        <v>7.0</v>
      </c>
      <c r="B83" s="60">
        <v>5.0</v>
      </c>
      <c r="C83" s="67">
        <v>17.0</v>
      </c>
      <c r="D83" s="60" t="s">
        <v>61</v>
      </c>
      <c r="E83" s="62">
        <v>4946.0</v>
      </c>
      <c r="F83" s="62">
        <v>6059.0</v>
      </c>
      <c r="G83" s="62">
        <v>14363.0</v>
      </c>
      <c r="H83" s="63">
        <f t="shared" si="3"/>
        <v>25368</v>
      </c>
      <c r="I83" s="63">
        <f t="shared" si="4"/>
        <v>0.194970041</v>
      </c>
      <c r="J83" s="63">
        <f t="shared" si="5"/>
        <v>0.2388442132</v>
      </c>
      <c r="K83" s="63">
        <f t="shared" si="6"/>
        <v>0.5661857458</v>
      </c>
      <c r="L83" s="63">
        <f t="shared" si="8"/>
        <v>-0.1011358473</v>
      </c>
      <c r="M83" s="63"/>
      <c r="N83" s="63"/>
      <c r="O83" s="63"/>
      <c r="P83" s="4"/>
      <c r="Q83" s="4"/>
      <c r="R83" s="4"/>
      <c r="S83" s="114">
        <v>57179.04904</v>
      </c>
      <c r="T83" s="63"/>
      <c r="U83" s="63"/>
      <c r="V83" s="63"/>
      <c r="W83" s="63"/>
      <c r="X83" s="63"/>
      <c r="Y83" s="63"/>
      <c r="Z83" s="63"/>
      <c r="AD83" s="63"/>
    </row>
    <row r="84">
      <c r="A84" s="67">
        <v>8.0</v>
      </c>
      <c r="B84" s="60">
        <v>5.0</v>
      </c>
      <c r="C84" s="67">
        <v>17.0</v>
      </c>
      <c r="D84" s="60" t="s">
        <v>61</v>
      </c>
      <c r="E84" s="68">
        <v>0.0</v>
      </c>
      <c r="F84" s="68">
        <v>15131.0</v>
      </c>
      <c r="G84" s="68">
        <v>10941.0</v>
      </c>
      <c r="H84" s="69">
        <f t="shared" si="3"/>
        <v>26072</v>
      </c>
      <c r="I84" s="69">
        <f t="shared" si="4"/>
        <v>0</v>
      </c>
      <c r="J84" s="69">
        <f t="shared" si="5"/>
        <v>0.5803544032</v>
      </c>
      <c r="K84" s="69">
        <f t="shared" si="6"/>
        <v>0.4196455968</v>
      </c>
      <c r="L84" s="69">
        <f t="shared" si="8"/>
        <v>-1</v>
      </c>
      <c r="M84" s="63"/>
      <c r="N84" s="63"/>
      <c r="O84" s="63"/>
      <c r="P84" s="4"/>
      <c r="Q84" s="4"/>
      <c r="R84" s="4"/>
      <c r="S84" s="114">
        <v>42103.628</v>
      </c>
      <c r="T84" s="63"/>
      <c r="U84" s="63"/>
      <c r="V84" s="63"/>
      <c r="W84" s="63"/>
      <c r="X84" s="63"/>
      <c r="Y84" s="63"/>
      <c r="Z84" s="63"/>
      <c r="AD84" s="63"/>
    </row>
    <row r="85">
      <c r="A85" s="67">
        <v>9.0</v>
      </c>
      <c r="B85" s="60">
        <v>5.0</v>
      </c>
      <c r="C85" s="67">
        <v>19.0</v>
      </c>
      <c r="D85" s="60" t="s">
        <v>61</v>
      </c>
      <c r="E85" s="68">
        <v>0.0</v>
      </c>
      <c r="F85" s="68">
        <v>15921.0</v>
      </c>
      <c r="G85" s="68">
        <v>9813.0</v>
      </c>
      <c r="H85" s="69">
        <f t="shared" si="3"/>
        <v>25734</v>
      </c>
      <c r="I85" s="69">
        <f t="shared" si="4"/>
        <v>0</v>
      </c>
      <c r="J85" s="69">
        <f t="shared" si="5"/>
        <v>0.618675682</v>
      </c>
      <c r="K85" s="69">
        <f t="shared" si="6"/>
        <v>0.381324318</v>
      </c>
      <c r="L85" s="69">
        <f t="shared" si="8"/>
        <v>-1</v>
      </c>
      <c r="M85" s="63"/>
      <c r="N85" s="63"/>
      <c r="O85" s="63"/>
      <c r="P85" s="4"/>
      <c r="Q85" s="4"/>
      <c r="R85" s="4"/>
      <c r="S85" s="114">
        <v>23158.56627</v>
      </c>
      <c r="T85" s="63"/>
      <c r="U85" s="63"/>
      <c r="V85" s="63"/>
      <c r="W85" s="63"/>
      <c r="X85" s="63"/>
      <c r="Y85" s="63"/>
      <c r="Z85" s="63"/>
      <c r="AD85" s="63"/>
    </row>
    <row r="86">
      <c r="A86" s="67">
        <v>10.0</v>
      </c>
      <c r="B86" s="60">
        <v>5.0</v>
      </c>
      <c r="C86" s="67">
        <v>19.0</v>
      </c>
      <c r="D86" s="60" t="s">
        <v>61</v>
      </c>
      <c r="E86" s="62">
        <v>5619.0</v>
      </c>
      <c r="F86" s="62">
        <v>3593.0</v>
      </c>
      <c r="G86" s="62">
        <v>17590.0</v>
      </c>
      <c r="H86" s="63">
        <f t="shared" si="3"/>
        <v>26802</v>
      </c>
      <c r="I86" s="63">
        <f t="shared" si="4"/>
        <v>0.2096485337</v>
      </c>
      <c r="J86" s="63">
        <f t="shared" si="5"/>
        <v>0.1340571599</v>
      </c>
      <c r="K86" s="63">
        <f t="shared" si="6"/>
        <v>0.6562943064</v>
      </c>
      <c r="L86" s="63">
        <f t="shared" si="8"/>
        <v>0.2199305254</v>
      </c>
      <c r="M86" s="63"/>
      <c r="N86" s="63"/>
      <c r="O86" s="63"/>
      <c r="P86" s="4"/>
      <c r="Q86" s="4"/>
      <c r="R86" s="4"/>
      <c r="S86" s="114">
        <v>19004.90165</v>
      </c>
      <c r="T86" s="63"/>
      <c r="U86" s="63"/>
      <c r="V86" s="63"/>
      <c r="W86" s="63"/>
      <c r="X86" s="63"/>
      <c r="Y86" s="63"/>
      <c r="Z86" s="63"/>
      <c r="AD86" s="63"/>
    </row>
    <row r="87">
      <c r="A87" s="67">
        <v>11.0</v>
      </c>
      <c r="B87" s="60">
        <v>5.0</v>
      </c>
      <c r="C87" s="67">
        <v>19.0</v>
      </c>
      <c r="D87" s="60" t="s">
        <v>61</v>
      </c>
      <c r="E87" s="68">
        <v>0.0</v>
      </c>
      <c r="F87" s="68">
        <v>18418.0</v>
      </c>
      <c r="G87" s="68">
        <v>8488.0</v>
      </c>
      <c r="H87" s="69">
        <f t="shared" si="3"/>
        <v>26906</v>
      </c>
      <c r="I87" s="69">
        <f t="shared" si="4"/>
        <v>0</v>
      </c>
      <c r="J87" s="69">
        <f t="shared" si="5"/>
        <v>0.6845313313</v>
      </c>
      <c r="K87" s="69">
        <f t="shared" si="6"/>
        <v>0.3154686687</v>
      </c>
      <c r="L87" s="69">
        <f t="shared" si="8"/>
        <v>-1</v>
      </c>
      <c r="M87" s="63"/>
      <c r="N87" s="63"/>
      <c r="O87" s="63"/>
      <c r="P87" s="4"/>
      <c r="Q87" s="4"/>
      <c r="R87" s="4"/>
      <c r="S87" s="104">
        <v>25876.66</v>
      </c>
      <c r="T87" s="63"/>
      <c r="U87" s="63"/>
      <c r="V87" s="63"/>
      <c r="W87" s="63"/>
      <c r="X87" s="63"/>
      <c r="Y87" s="63"/>
      <c r="Z87" s="63"/>
      <c r="AD87" s="63"/>
    </row>
    <row r="88">
      <c r="A88" s="67">
        <v>12.0</v>
      </c>
      <c r="B88" s="60">
        <v>5.0</v>
      </c>
      <c r="C88" s="67">
        <v>19.0</v>
      </c>
      <c r="D88" s="60" t="s">
        <v>61</v>
      </c>
      <c r="E88" s="62">
        <v>18567.0</v>
      </c>
      <c r="F88" s="62">
        <v>761.0</v>
      </c>
      <c r="G88" s="62">
        <v>7110.0</v>
      </c>
      <c r="H88" s="63">
        <f t="shared" si="3"/>
        <v>26438</v>
      </c>
      <c r="I88" s="63">
        <f t="shared" si="4"/>
        <v>0.7022845904</v>
      </c>
      <c r="J88" s="63">
        <f t="shared" si="5"/>
        <v>0.02878432559</v>
      </c>
      <c r="K88" s="63">
        <f t="shared" si="6"/>
        <v>0.268931084</v>
      </c>
      <c r="L88" s="63">
        <f t="shared" si="8"/>
        <v>0.9212541391</v>
      </c>
      <c r="M88" s="63"/>
      <c r="N88" s="63"/>
      <c r="O88" s="63"/>
      <c r="P88" s="4"/>
      <c r="Q88" s="4"/>
      <c r="R88" s="4"/>
      <c r="S88" s="114">
        <v>52411.00018</v>
      </c>
      <c r="T88" s="63"/>
      <c r="U88" s="63"/>
      <c r="V88" s="63"/>
      <c r="W88" s="63"/>
      <c r="X88" s="63"/>
      <c r="Y88" s="63"/>
      <c r="Z88" s="63"/>
      <c r="AD88" s="63"/>
    </row>
    <row r="89">
      <c r="A89" s="67">
        <v>13.0</v>
      </c>
      <c r="B89" s="60">
        <v>5.0</v>
      </c>
      <c r="C89" s="67">
        <v>19.0</v>
      </c>
      <c r="D89" s="60" t="s">
        <v>61</v>
      </c>
      <c r="E89" s="62">
        <v>5948.0</v>
      </c>
      <c r="F89" s="62">
        <v>8783.0</v>
      </c>
      <c r="G89" s="62">
        <v>11843.0</v>
      </c>
      <c r="H89" s="63">
        <f t="shared" si="3"/>
        <v>26574</v>
      </c>
      <c r="I89" s="63">
        <f t="shared" si="4"/>
        <v>0.2238278016</v>
      </c>
      <c r="J89" s="63">
        <f t="shared" si="5"/>
        <v>0.3305110258</v>
      </c>
      <c r="K89" s="63">
        <f t="shared" si="6"/>
        <v>0.4456611726</v>
      </c>
      <c r="L89" s="63">
        <f t="shared" si="8"/>
        <v>-0.1924512932</v>
      </c>
      <c r="M89" s="63"/>
      <c r="N89" s="63"/>
      <c r="O89" s="63"/>
      <c r="P89" s="4"/>
      <c r="Q89" s="4"/>
      <c r="R89" s="4"/>
      <c r="S89" s="114">
        <v>23545.55346</v>
      </c>
      <c r="T89" s="63"/>
      <c r="U89" s="63"/>
      <c r="V89" s="63"/>
      <c r="W89" s="63"/>
      <c r="X89" s="63"/>
      <c r="Y89" s="63"/>
      <c r="Z89" s="63"/>
      <c r="AD89" s="63"/>
    </row>
    <row r="90">
      <c r="A90" s="67">
        <v>14.0</v>
      </c>
      <c r="B90" s="60">
        <v>5.0</v>
      </c>
      <c r="C90" s="67">
        <v>19.0</v>
      </c>
      <c r="D90" s="60" t="s">
        <v>61</v>
      </c>
      <c r="E90" s="68">
        <v>0.0</v>
      </c>
      <c r="F90" s="68">
        <v>17367.0</v>
      </c>
      <c r="G90" s="68">
        <v>8215.0</v>
      </c>
      <c r="H90" s="69">
        <f t="shared" si="3"/>
        <v>25582</v>
      </c>
      <c r="I90" s="69">
        <f t="shared" si="4"/>
        <v>0</v>
      </c>
      <c r="J90" s="69">
        <f t="shared" si="5"/>
        <v>0.678875772</v>
      </c>
      <c r="K90" s="69">
        <f t="shared" si="6"/>
        <v>0.321124228</v>
      </c>
      <c r="L90" s="69">
        <f t="shared" si="8"/>
        <v>-1</v>
      </c>
      <c r="M90" s="63"/>
      <c r="N90" s="63"/>
      <c r="O90" s="63"/>
      <c r="P90" s="4"/>
      <c r="Q90" s="4"/>
      <c r="R90" s="4"/>
      <c r="S90" s="114">
        <v>45089.94212</v>
      </c>
      <c r="T90" s="63"/>
      <c r="U90" s="63"/>
      <c r="V90" s="63"/>
      <c r="W90" s="63"/>
      <c r="X90" s="63"/>
      <c r="Y90" s="63"/>
      <c r="Z90" s="63"/>
      <c r="AD90" s="63"/>
    </row>
    <row r="91">
      <c r="A91" s="67">
        <v>15.0</v>
      </c>
      <c r="B91" s="60">
        <v>5.0</v>
      </c>
      <c r="C91" s="67">
        <v>19.0</v>
      </c>
      <c r="D91" s="60" t="s">
        <v>61</v>
      </c>
      <c r="E91" s="62">
        <v>8929.0</v>
      </c>
      <c r="F91" s="62">
        <v>5813.0</v>
      </c>
      <c r="G91" s="62">
        <v>11905.0</v>
      </c>
      <c r="H91" s="63">
        <f t="shared" si="3"/>
        <v>26647</v>
      </c>
      <c r="I91" s="63">
        <f t="shared" si="4"/>
        <v>0.3350846249</v>
      </c>
      <c r="J91" s="63">
        <f t="shared" si="5"/>
        <v>0.2181483844</v>
      </c>
      <c r="K91" s="63">
        <f t="shared" si="6"/>
        <v>0.4467669907</v>
      </c>
      <c r="L91" s="63">
        <f t="shared" si="8"/>
        <v>0.211368878</v>
      </c>
      <c r="M91" s="63"/>
      <c r="N91" s="63"/>
      <c r="O91" s="63"/>
      <c r="P91" s="4"/>
      <c r="Q91" s="4"/>
      <c r="R91" s="4"/>
      <c r="S91" s="114">
        <v>54157.65922</v>
      </c>
      <c r="T91" s="63"/>
      <c r="U91" s="63"/>
      <c r="V91" s="63"/>
      <c r="W91" s="63"/>
      <c r="X91" s="63"/>
      <c r="Y91" s="63"/>
      <c r="Z91" s="63"/>
      <c r="AD91" s="63"/>
    </row>
    <row r="92">
      <c r="A92" s="67">
        <v>16.0</v>
      </c>
      <c r="B92" s="60">
        <v>5.0</v>
      </c>
      <c r="C92" s="67">
        <v>25.0</v>
      </c>
      <c r="D92" s="60" t="s">
        <v>61</v>
      </c>
      <c r="E92" s="62">
        <v>13383.0</v>
      </c>
      <c r="F92" s="62">
        <v>3693.0</v>
      </c>
      <c r="G92" s="62">
        <v>7996.0</v>
      </c>
      <c r="H92" s="63">
        <f t="shared" si="3"/>
        <v>25072</v>
      </c>
      <c r="I92" s="63">
        <f t="shared" si="4"/>
        <v>0.5337827058</v>
      </c>
      <c r="J92" s="63">
        <f t="shared" si="5"/>
        <v>0.1472957881</v>
      </c>
      <c r="K92" s="63">
        <f t="shared" si="6"/>
        <v>0.3189215061</v>
      </c>
      <c r="L92" s="63">
        <f t="shared" si="8"/>
        <v>0.5674631061</v>
      </c>
      <c r="M92" s="63"/>
      <c r="N92" s="63"/>
      <c r="O92" s="63"/>
      <c r="P92" s="4"/>
      <c r="Q92" s="4"/>
      <c r="R92" s="4"/>
      <c r="S92" s="114">
        <v>61637.69762</v>
      </c>
      <c r="T92" s="63"/>
      <c r="U92" s="63"/>
      <c r="V92" s="63"/>
      <c r="W92" s="63"/>
      <c r="X92" s="63"/>
      <c r="Y92" s="63"/>
      <c r="Z92" s="63"/>
      <c r="AD92" s="63"/>
    </row>
    <row r="93">
      <c r="A93" s="76">
        <v>1.0</v>
      </c>
      <c r="B93" s="77">
        <v>2.0</v>
      </c>
      <c r="C93" s="78">
        <v>8.0</v>
      </c>
      <c r="D93" s="77" t="s">
        <v>68</v>
      </c>
      <c r="E93" s="79">
        <v>16623.0</v>
      </c>
      <c r="F93" s="79">
        <v>0.0</v>
      </c>
      <c r="G93" s="79">
        <v>1516.0</v>
      </c>
      <c r="H93" s="80">
        <f t="shared" si="3"/>
        <v>18139</v>
      </c>
      <c r="I93" s="80">
        <f t="shared" si="4"/>
        <v>0.9164231766</v>
      </c>
      <c r="J93" s="80">
        <f t="shared" si="5"/>
        <v>0</v>
      </c>
      <c r="K93" s="80">
        <f t="shared" si="6"/>
        <v>0.08357682342</v>
      </c>
      <c r="L93" s="80">
        <f t="shared" si="8"/>
        <v>1</v>
      </c>
      <c r="M93" s="81"/>
      <c r="N93" s="81"/>
      <c r="O93" s="81"/>
      <c r="P93" s="82"/>
      <c r="Q93" s="82"/>
      <c r="R93" s="82"/>
      <c r="S93" s="248">
        <v>23824.92</v>
      </c>
      <c r="T93" s="81"/>
      <c r="U93" s="63"/>
      <c r="V93" s="63"/>
      <c r="W93" s="84"/>
      <c r="X93" s="84"/>
      <c r="Y93" s="84"/>
      <c r="Z93" s="84"/>
      <c r="AD93" s="84"/>
    </row>
    <row r="94">
      <c r="A94" s="85">
        <v>2.0</v>
      </c>
      <c r="B94" s="86">
        <v>2.0</v>
      </c>
      <c r="C94" s="87">
        <v>8.0</v>
      </c>
      <c r="D94" s="86" t="s">
        <v>68</v>
      </c>
      <c r="E94" s="62">
        <v>6570.0</v>
      </c>
      <c r="F94" s="62">
        <v>2382.0</v>
      </c>
      <c r="G94" s="62">
        <v>9188.0</v>
      </c>
      <c r="H94" s="63">
        <f t="shared" si="3"/>
        <v>18140</v>
      </c>
      <c r="I94" s="63">
        <f t="shared" si="4"/>
        <v>0.3621830209</v>
      </c>
      <c r="J94" s="63">
        <f t="shared" si="5"/>
        <v>0.1313120176</v>
      </c>
      <c r="K94" s="63">
        <f t="shared" si="6"/>
        <v>0.5065049614</v>
      </c>
      <c r="L94" s="63">
        <f t="shared" si="8"/>
        <v>0.4678284182</v>
      </c>
      <c r="M94" s="63"/>
      <c r="N94" s="63"/>
      <c r="O94" s="63"/>
      <c r="P94" s="4"/>
      <c r="Q94" s="4"/>
      <c r="R94" s="4"/>
      <c r="S94" s="247">
        <v>30045.64</v>
      </c>
      <c r="T94" s="63"/>
      <c r="U94" s="63"/>
      <c r="V94" s="63"/>
      <c r="W94" s="63"/>
      <c r="X94" s="63"/>
      <c r="Y94" s="63"/>
      <c r="Z94" s="63"/>
      <c r="AD94" s="63"/>
    </row>
    <row r="95">
      <c r="A95" s="85">
        <v>3.0</v>
      </c>
      <c r="B95" s="86">
        <v>2.0</v>
      </c>
      <c r="C95" s="87">
        <v>8.0</v>
      </c>
      <c r="D95" s="86" t="s">
        <v>68</v>
      </c>
      <c r="E95" s="62">
        <v>14786.0</v>
      </c>
      <c r="F95" s="62">
        <v>311.0</v>
      </c>
      <c r="G95" s="62">
        <v>11839.0</v>
      </c>
      <c r="H95" s="63">
        <f t="shared" si="3"/>
        <v>26936</v>
      </c>
      <c r="I95" s="63">
        <f t="shared" si="4"/>
        <v>0.5489307989</v>
      </c>
      <c r="J95" s="63">
        <f t="shared" si="5"/>
        <v>0.01154588655</v>
      </c>
      <c r="K95" s="63">
        <f t="shared" si="6"/>
        <v>0.4395233145</v>
      </c>
      <c r="L95" s="63">
        <f t="shared" si="8"/>
        <v>0.9587997615</v>
      </c>
      <c r="M95" s="63"/>
      <c r="N95" s="63"/>
      <c r="O95" s="63"/>
      <c r="P95" s="4"/>
      <c r="Q95" s="4"/>
      <c r="R95" s="4"/>
      <c r="S95" s="247">
        <v>70132.44</v>
      </c>
      <c r="T95" s="63"/>
      <c r="U95" s="63"/>
      <c r="V95" s="63"/>
      <c r="W95" s="63"/>
      <c r="X95" s="63"/>
      <c r="Y95" s="63"/>
      <c r="Z95" s="63"/>
      <c r="AD95" s="63"/>
    </row>
    <row r="96">
      <c r="A96" s="85">
        <v>4.0</v>
      </c>
      <c r="B96" s="86">
        <v>2.0</v>
      </c>
      <c r="C96" s="87">
        <v>8.0</v>
      </c>
      <c r="D96" s="86" t="s">
        <v>68</v>
      </c>
      <c r="E96" s="68">
        <v>12266.0</v>
      </c>
      <c r="F96" s="68">
        <v>0.0</v>
      </c>
      <c r="G96" s="68">
        <v>14889.0</v>
      </c>
      <c r="H96" s="69">
        <f t="shared" si="3"/>
        <v>27155</v>
      </c>
      <c r="I96" s="69">
        <f t="shared" si="4"/>
        <v>0.4517031854</v>
      </c>
      <c r="J96" s="69">
        <f t="shared" si="5"/>
        <v>0</v>
      </c>
      <c r="K96" s="69">
        <f t="shared" si="6"/>
        <v>0.5482968146</v>
      </c>
      <c r="L96" s="69">
        <f t="shared" si="8"/>
        <v>1</v>
      </c>
      <c r="M96" s="63"/>
      <c r="N96" s="63"/>
      <c r="O96" s="63"/>
      <c r="P96" s="4"/>
      <c r="Q96" s="4"/>
      <c r="R96" s="4"/>
      <c r="S96" s="247">
        <v>13430.23</v>
      </c>
      <c r="T96" s="63"/>
      <c r="U96" s="63"/>
      <c r="V96" s="63"/>
      <c r="W96" s="63"/>
      <c r="X96" s="63"/>
      <c r="Y96" s="63"/>
      <c r="Z96" s="63"/>
      <c r="AD96" s="63"/>
    </row>
    <row r="97">
      <c r="A97" s="85">
        <v>6.0</v>
      </c>
      <c r="B97" s="86">
        <v>2.0</v>
      </c>
      <c r="C97" s="87">
        <v>15.0</v>
      </c>
      <c r="D97" s="86" t="s">
        <v>68</v>
      </c>
      <c r="E97" s="68">
        <v>0.0</v>
      </c>
      <c r="F97" s="68">
        <v>13450.0</v>
      </c>
      <c r="G97" s="68">
        <v>4893.0</v>
      </c>
      <c r="H97" s="69">
        <f t="shared" si="3"/>
        <v>18343</v>
      </c>
      <c r="I97" s="69">
        <f t="shared" si="4"/>
        <v>0</v>
      </c>
      <c r="J97" s="69">
        <f t="shared" si="5"/>
        <v>0.733249741</v>
      </c>
      <c r="K97" s="69">
        <f t="shared" si="6"/>
        <v>0.266750259</v>
      </c>
      <c r="L97" s="69">
        <f t="shared" si="8"/>
        <v>-1</v>
      </c>
      <c r="M97" s="63"/>
      <c r="N97" s="63"/>
      <c r="O97" s="63"/>
      <c r="P97" s="4"/>
      <c r="Q97" s="4"/>
      <c r="R97" s="4"/>
      <c r="S97" s="247">
        <v>24340.39</v>
      </c>
      <c r="T97" s="63"/>
      <c r="U97" s="63"/>
      <c r="V97" s="63"/>
      <c r="W97" s="63"/>
      <c r="X97" s="63"/>
      <c r="Y97" s="63"/>
      <c r="Z97" s="63"/>
      <c r="AD97" s="63"/>
    </row>
    <row r="98">
      <c r="A98" s="85">
        <v>7.0</v>
      </c>
      <c r="B98" s="86">
        <v>2.0</v>
      </c>
      <c r="C98" s="87">
        <v>15.0</v>
      </c>
      <c r="D98" s="86" t="s">
        <v>68</v>
      </c>
      <c r="E98" s="68">
        <v>14715.0</v>
      </c>
      <c r="F98" s="68">
        <v>0.0</v>
      </c>
      <c r="G98" s="68">
        <v>3489.0</v>
      </c>
      <c r="H98" s="69">
        <f t="shared" si="3"/>
        <v>18204</v>
      </c>
      <c r="I98" s="69">
        <f t="shared" si="4"/>
        <v>0.8083388266</v>
      </c>
      <c r="J98" s="69">
        <f t="shared" si="5"/>
        <v>0</v>
      </c>
      <c r="K98" s="69">
        <f t="shared" si="6"/>
        <v>0.1916611734</v>
      </c>
      <c r="L98" s="69">
        <f t="shared" si="8"/>
        <v>1</v>
      </c>
      <c r="M98" s="63"/>
      <c r="N98" s="62" t="s">
        <v>123</v>
      </c>
      <c r="O98" s="63"/>
      <c r="P98" s="4"/>
      <c r="Q98" s="4"/>
      <c r="R98" s="4"/>
      <c r="S98" s="247">
        <v>11721.86</v>
      </c>
      <c r="T98" s="63"/>
      <c r="U98" s="63"/>
      <c r="V98" s="63"/>
      <c r="W98" s="63"/>
      <c r="X98" s="63"/>
      <c r="Y98" s="63"/>
      <c r="Z98" s="63"/>
      <c r="AD98" s="63"/>
    </row>
    <row r="99">
      <c r="A99" s="85">
        <v>8.0</v>
      </c>
      <c r="B99" s="86">
        <v>2.0</v>
      </c>
      <c r="C99" s="87">
        <v>15.0</v>
      </c>
      <c r="D99" s="86" t="s">
        <v>68</v>
      </c>
      <c r="E99" s="68">
        <v>18127.0</v>
      </c>
      <c r="F99" s="68">
        <v>0.0</v>
      </c>
      <c r="G99" s="68">
        <v>0.0</v>
      </c>
      <c r="H99" s="69">
        <f t="shared" si="3"/>
        <v>18127</v>
      </c>
      <c r="I99" s="69">
        <f t="shared" si="4"/>
        <v>1</v>
      </c>
      <c r="J99" s="69">
        <f t="shared" si="5"/>
        <v>0</v>
      </c>
      <c r="K99" s="69">
        <f t="shared" si="6"/>
        <v>0</v>
      </c>
      <c r="L99" s="69">
        <f t="shared" si="8"/>
        <v>1</v>
      </c>
      <c r="M99" s="63"/>
      <c r="N99" s="63">
        <v>0.22258785503456563</v>
      </c>
      <c r="O99" s="63"/>
      <c r="P99" s="4"/>
      <c r="Q99" s="4"/>
      <c r="R99" s="4"/>
      <c r="S99" s="247">
        <v>4100.38</v>
      </c>
      <c r="T99" s="62"/>
      <c r="U99" s="63"/>
      <c r="V99" s="63"/>
      <c r="W99" s="63"/>
      <c r="X99" s="63"/>
      <c r="Y99" s="63"/>
      <c r="Z99" s="63"/>
      <c r="AD99" s="63"/>
    </row>
    <row r="100">
      <c r="A100" s="85">
        <v>9.0</v>
      </c>
      <c r="B100" s="86">
        <v>2.0</v>
      </c>
      <c r="C100" s="87">
        <v>29.0</v>
      </c>
      <c r="D100" s="86" t="s">
        <v>68</v>
      </c>
      <c r="E100" s="62">
        <v>5250.0</v>
      </c>
      <c r="F100" s="62">
        <v>7129.0</v>
      </c>
      <c r="G100" s="62">
        <v>5660.0</v>
      </c>
      <c r="H100" s="63">
        <f t="shared" si="3"/>
        <v>18039</v>
      </c>
      <c r="I100" s="63">
        <f t="shared" si="4"/>
        <v>0.2910360885</v>
      </c>
      <c r="J100" s="63">
        <f t="shared" si="5"/>
        <v>0.3951992904</v>
      </c>
      <c r="K100" s="63">
        <f t="shared" si="6"/>
        <v>0.3137646211</v>
      </c>
      <c r="L100" s="63">
        <f t="shared" si="8"/>
        <v>-0.1517893206</v>
      </c>
      <c r="M100" s="63"/>
      <c r="N100" s="63"/>
      <c r="O100" s="63"/>
      <c r="P100" s="4"/>
      <c r="Q100" s="4"/>
      <c r="R100" s="4"/>
      <c r="S100" s="247">
        <v>10446.46</v>
      </c>
      <c r="T100" s="63"/>
      <c r="U100" s="63"/>
      <c r="V100" s="63"/>
      <c r="W100" s="63"/>
      <c r="X100" s="63"/>
      <c r="Y100" s="63"/>
      <c r="Z100" s="63"/>
      <c r="AD100" s="63"/>
    </row>
    <row r="101">
      <c r="A101" s="85">
        <v>10.0</v>
      </c>
      <c r="B101" s="86">
        <v>2.0</v>
      </c>
      <c r="C101" s="87">
        <v>29.0</v>
      </c>
      <c r="D101" s="86" t="s">
        <v>68</v>
      </c>
      <c r="E101" s="68">
        <v>7288.0</v>
      </c>
      <c r="F101" s="68">
        <v>0.0</v>
      </c>
      <c r="G101" s="68">
        <v>10795.0</v>
      </c>
      <c r="H101" s="69">
        <f t="shared" si="3"/>
        <v>18083</v>
      </c>
      <c r="I101" s="69">
        <f t="shared" si="4"/>
        <v>0.4030304706</v>
      </c>
      <c r="J101" s="69">
        <f t="shared" si="5"/>
        <v>0</v>
      </c>
      <c r="K101" s="69">
        <f t="shared" si="6"/>
        <v>0.5969695294</v>
      </c>
      <c r="L101" s="69">
        <f t="shared" si="8"/>
        <v>1</v>
      </c>
      <c r="M101" s="63"/>
      <c r="N101" s="62" t="s">
        <v>124</v>
      </c>
      <c r="O101" s="63"/>
      <c r="P101" s="4"/>
      <c r="Q101" s="4"/>
      <c r="R101" s="4"/>
      <c r="S101" s="247">
        <v>15335.75</v>
      </c>
      <c r="T101" s="63"/>
      <c r="U101" s="63"/>
      <c r="V101" s="63"/>
      <c r="W101" s="63"/>
      <c r="X101" s="63"/>
      <c r="Y101" s="63"/>
      <c r="Z101" s="63"/>
      <c r="AD101" s="63"/>
    </row>
    <row r="102">
      <c r="A102" s="85">
        <v>11.0</v>
      </c>
      <c r="B102" s="86">
        <v>2.0</v>
      </c>
      <c r="C102" s="87">
        <v>29.0</v>
      </c>
      <c r="D102" s="86" t="s">
        <v>68</v>
      </c>
      <c r="E102" s="62">
        <v>4320.0</v>
      </c>
      <c r="F102" s="62">
        <v>1772.0</v>
      </c>
      <c r="G102" s="62">
        <v>19154.0</v>
      </c>
      <c r="H102" s="63">
        <f t="shared" si="3"/>
        <v>25246</v>
      </c>
      <c r="I102" s="63">
        <f t="shared" si="4"/>
        <v>0.1711162164</v>
      </c>
      <c r="J102" s="63">
        <f t="shared" si="5"/>
        <v>0.07018933692</v>
      </c>
      <c r="K102" s="63">
        <f t="shared" si="6"/>
        <v>0.7586944466</v>
      </c>
      <c r="L102" s="63">
        <f t="shared" si="8"/>
        <v>0.4182534471</v>
      </c>
      <c r="M102" s="63"/>
      <c r="N102" s="62">
        <v>16.0</v>
      </c>
      <c r="O102" s="63"/>
      <c r="P102" s="4"/>
      <c r="Q102" s="4"/>
      <c r="R102" s="4"/>
      <c r="S102" s="247">
        <v>20027.51</v>
      </c>
      <c r="T102" s="63"/>
      <c r="U102" s="63"/>
      <c r="V102" s="63"/>
      <c r="W102" s="63"/>
      <c r="X102" s="63"/>
      <c r="Y102" s="63"/>
      <c r="Z102" s="63"/>
      <c r="AD102" s="63"/>
    </row>
    <row r="103">
      <c r="A103" s="85">
        <v>12.0</v>
      </c>
      <c r="B103" s="86">
        <v>2.0</v>
      </c>
      <c r="C103" s="87">
        <v>29.0</v>
      </c>
      <c r="D103" s="86" t="s">
        <v>68</v>
      </c>
      <c r="E103" s="62">
        <v>2882.0</v>
      </c>
      <c r="F103" s="62">
        <v>4252.0</v>
      </c>
      <c r="G103" s="62">
        <v>19272.0</v>
      </c>
      <c r="H103" s="63">
        <f t="shared" si="3"/>
        <v>26406</v>
      </c>
      <c r="I103" s="63">
        <f t="shared" si="4"/>
        <v>0.1091418617</v>
      </c>
      <c r="J103" s="63">
        <f t="shared" si="5"/>
        <v>0.1610240097</v>
      </c>
      <c r="K103" s="63">
        <f t="shared" si="6"/>
        <v>0.7298341286</v>
      </c>
      <c r="L103" s="63">
        <f t="shared" si="8"/>
        <v>-0.1920381273</v>
      </c>
      <c r="M103" s="63"/>
      <c r="N103" s="63"/>
      <c r="O103" s="63"/>
      <c r="P103" s="4"/>
      <c r="Q103" s="4"/>
      <c r="R103" s="4"/>
      <c r="S103" s="247">
        <v>24086.44</v>
      </c>
      <c r="T103" s="63"/>
      <c r="U103" s="63"/>
      <c r="V103" s="63"/>
      <c r="W103" s="63"/>
      <c r="X103" s="63"/>
      <c r="Y103" s="63"/>
      <c r="Z103" s="63"/>
      <c r="AD103" s="63"/>
    </row>
    <row r="104">
      <c r="A104" s="85">
        <v>13.0</v>
      </c>
      <c r="B104" s="86">
        <v>2.0</v>
      </c>
      <c r="C104" s="87">
        <v>30.0</v>
      </c>
      <c r="D104" s="86" t="s">
        <v>68</v>
      </c>
      <c r="E104" s="68">
        <v>0.0</v>
      </c>
      <c r="F104" s="68">
        <v>9073.0</v>
      </c>
      <c r="G104" s="68">
        <v>23343.0</v>
      </c>
      <c r="H104" s="69">
        <f t="shared" si="3"/>
        <v>32416</v>
      </c>
      <c r="I104" s="69">
        <f t="shared" si="4"/>
        <v>0</v>
      </c>
      <c r="J104" s="69">
        <f t="shared" si="5"/>
        <v>0.2798926456</v>
      </c>
      <c r="K104" s="69">
        <f t="shared" si="6"/>
        <v>0.7201073544</v>
      </c>
      <c r="L104" s="69">
        <f t="shared" si="8"/>
        <v>-1</v>
      </c>
      <c r="M104" s="63"/>
      <c r="N104" s="63"/>
      <c r="O104" s="63"/>
      <c r="P104" s="4"/>
      <c r="Q104" s="4"/>
      <c r="R104" s="4"/>
      <c r="S104" s="247">
        <v>8964.69</v>
      </c>
      <c r="T104" s="62"/>
      <c r="U104" s="63"/>
      <c r="V104" s="63"/>
      <c r="W104" s="63"/>
      <c r="X104" s="63"/>
      <c r="Y104" s="63"/>
      <c r="Z104" s="63"/>
      <c r="AD104" s="63"/>
    </row>
    <row r="105">
      <c r="A105" s="85">
        <v>14.0</v>
      </c>
      <c r="B105" s="86">
        <v>2.0</v>
      </c>
      <c r="C105" s="87">
        <v>30.0</v>
      </c>
      <c r="D105" s="86" t="s">
        <v>68</v>
      </c>
      <c r="E105" s="68">
        <v>26163.0</v>
      </c>
      <c r="F105" s="68">
        <v>0.0</v>
      </c>
      <c r="G105" s="68">
        <v>6253.0</v>
      </c>
      <c r="H105" s="69">
        <f t="shared" si="3"/>
        <v>32416</v>
      </c>
      <c r="I105" s="69">
        <f t="shared" si="4"/>
        <v>0.8071014314</v>
      </c>
      <c r="J105" s="69">
        <f t="shared" si="5"/>
        <v>0</v>
      </c>
      <c r="K105" s="69">
        <f t="shared" si="6"/>
        <v>0.1928985686</v>
      </c>
      <c r="L105" s="69">
        <f t="shared" si="8"/>
        <v>1</v>
      </c>
      <c r="M105" s="63"/>
      <c r="N105" s="63"/>
      <c r="O105" s="63"/>
      <c r="P105" s="4"/>
      <c r="Q105" s="4"/>
      <c r="R105" s="4"/>
      <c r="S105" s="247">
        <v>11238.6</v>
      </c>
      <c r="T105" s="63"/>
      <c r="U105" s="63"/>
      <c r="V105" s="63"/>
      <c r="W105" s="63"/>
      <c r="X105" s="63"/>
      <c r="Y105" s="63"/>
      <c r="Z105" s="63"/>
      <c r="AD105" s="63"/>
    </row>
    <row r="106">
      <c r="A106" s="85">
        <v>1.0</v>
      </c>
      <c r="B106" s="85">
        <v>3.0</v>
      </c>
      <c r="C106" s="87">
        <v>8.0</v>
      </c>
      <c r="D106" s="86" t="s">
        <v>68</v>
      </c>
      <c r="E106" s="62">
        <v>2073.0</v>
      </c>
      <c r="F106" s="62">
        <v>11014.0</v>
      </c>
      <c r="G106" s="62">
        <v>18190.0</v>
      </c>
      <c r="H106" s="63">
        <f t="shared" si="3"/>
        <v>31277</v>
      </c>
      <c r="I106" s="63">
        <f t="shared" si="4"/>
        <v>0.06627873517</v>
      </c>
      <c r="J106" s="63">
        <f t="shared" si="5"/>
        <v>0.3521437478</v>
      </c>
      <c r="K106" s="63">
        <f t="shared" si="6"/>
        <v>0.581577517</v>
      </c>
      <c r="L106" s="63">
        <f t="shared" si="8"/>
        <v>-0.6831970658</v>
      </c>
      <c r="M106" s="63"/>
      <c r="N106" s="63"/>
      <c r="O106" s="63"/>
      <c r="P106" s="4"/>
      <c r="Q106" s="4"/>
      <c r="R106" s="4"/>
      <c r="S106" s="247">
        <v>132008.9</v>
      </c>
      <c r="T106" s="62"/>
      <c r="U106" s="63"/>
      <c r="V106" s="63"/>
      <c r="W106" s="63"/>
      <c r="X106" s="63"/>
      <c r="Y106" s="63"/>
      <c r="Z106" s="63"/>
      <c r="AD106" s="63"/>
    </row>
    <row r="107">
      <c r="A107" s="85">
        <v>2.0</v>
      </c>
      <c r="B107" s="85">
        <v>3.0</v>
      </c>
      <c r="C107" s="87">
        <v>8.0</v>
      </c>
      <c r="D107" s="86" t="s">
        <v>68</v>
      </c>
      <c r="E107" s="62">
        <v>4717.0</v>
      </c>
      <c r="F107" s="62">
        <v>9373.0</v>
      </c>
      <c r="G107" s="62">
        <v>17717.0</v>
      </c>
      <c r="H107" s="63">
        <f t="shared" si="3"/>
        <v>31807</v>
      </c>
      <c r="I107" s="63">
        <f t="shared" si="4"/>
        <v>0.1483006885</v>
      </c>
      <c r="J107" s="63">
        <f t="shared" si="5"/>
        <v>0.2946835602</v>
      </c>
      <c r="K107" s="63">
        <f t="shared" si="6"/>
        <v>0.5570157512</v>
      </c>
      <c r="L107" s="63">
        <f t="shared" si="8"/>
        <v>-0.3304471256</v>
      </c>
      <c r="M107" s="63"/>
      <c r="N107" s="63"/>
      <c r="O107" s="63"/>
      <c r="P107" s="4"/>
      <c r="Q107" s="4"/>
      <c r="R107" s="4"/>
      <c r="S107" s="247">
        <v>54030.95</v>
      </c>
      <c r="T107" s="63"/>
      <c r="U107" s="63"/>
      <c r="V107" s="63"/>
      <c r="W107" s="63"/>
      <c r="X107" s="63"/>
      <c r="Y107" s="63"/>
      <c r="Z107" s="63"/>
      <c r="AD107" s="63"/>
    </row>
    <row r="108">
      <c r="A108" s="85">
        <v>3.0</v>
      </c>
      <c r="B108" s="85">
        <v>3.0</v>
      </c>
      <c r="C108" s="87">
        <v>8.0</v>
      </c>
      <c r="D108" s="86" t="s">
        <v>68</v>
      </c>
      <c r="E108" s="62">
        <v>12800.0</v>
      </c>
      <c r="F108" s="62">
        <v>777.0</v>
      </c>
      <c r="G108" s="62">
        <v>15006.0</v>
      </c>
      <c r="H108" s="63">
        <f t="shared" si="3"/>
        <v>28583</v>
      </c>
      <c r="I108" s="63">
        <f t="shared" si="4"/>
        <v>0.4478186335</v>
      </c>
      <c r="J108" s="63">
        <f t="shared" si="5"/>
        <v>0.02718399048</v>
      </c>
      <c r="K108" s="63">
        <f t="shared" si="6"/>
        <v>0.5249973761</v>
      </c>
      <c r="L108" s="63">
        <f t="shared" si="8"/>
        <v>0.885541725</v>
      </c>
      <c r="M108" s="63"/>
      <c r="N108" s="63"/>
      <c r="O108" s="63"/>
      <c r="P108" s="4"/>
      <c r="Q108" s="4"/>
      <c r="R108" s="4"/>
      <c r="S108" s="247">
        <v>76231.91</v>
      </c>
      <c r="T108" s="63"/>
      <c r="U108" s="63"/>
      <c r="V108" s="63"/>
      <c r="W108" s="63"/>
      <c r="X108" s="63"/>
      <c r="Y108" s="63"/>
      <c r="Z108" s="63"/>
      <c r="AD108" s="63"/>
    </row>
    <row r="109">
      <c r="A109" s="85">
        <v>4.0</v>
      </c>
      <c r="B109" s="85">
        <v>3.0</v>
      </c>
      <c r="C109" s="87">
        <v>8.0</v>
      </c>
      <c r="D109" s="86" t="s">
        <v>68</v>
      </c>
      <c r="E109" s="62">
        <v>2930.0</v>
      </c>
      <c r="F109" s="62">
        <v>11164.0</v>
      </c>
      <c r="G109" s="62">
        <v>13862.0</v>
      </c>
      <c r="H109" s="63">
        <f t="shared" si="3"/>
        <v>27956</v>
      </c>
      <c r="I109" s="63">
        <f t="shared" si="4"/>
        <v>0.1048075547</v>
      </c>
      <c r="J109" s="63">
        <f t="shared" si="5"/>
        <v>0.3993418229</v>
      </c>
      <c r="K109" s="63">
        <f t="shared" si="6"/>
        <v>0.4958506224</v>
      </c>
      <c r="L109" s="63">
        <f t="shared" si="8"/>
        <v>-0.5842202356</v>
      </c>
      <c r="M109" s="63"/>
      <c r="N109" s="63"/>
      <c r="O109" s="63"/>
      <c r="P109" s="4"/>
      <c r="Q109" s="4"/>
      <c r="R109" s="4"/>
      <c r="S109" s="247">
        <v>82894.08</v>
      </c>
      <c r="T109" s="63"/>
      <c r="U109" s="63"/>
      <c r="V109" s="63"/>
      <c r="W109" s="63"/>
      <c r="X109" s="63"/>
      <c r="Y109" s="63"/>
      <c r="Z109" s="63"/>
      <c r="AD109" s="63"/>
    </row>
    <row r="110">
      <c r="A110" s="85">
        <v>5.0</v>
      </c>
      <c r="B110" s="85">
        <v>3.0</v>
      </c>
      <c r="C110" s="87">
        <v>8.0</v>
      </c>
      <c r="D110" s="86" t="s">
        <v>68</v>
      </c>
      <c r="E110" s="62">
        <v>11965.0</v>
      </c>
      <c r="F110" s="62">
        <v>3435.0</v>
      </c>
      <c r="G110" s="62">
        <v>11691.0</v>
      </c>
      <c r="H110" s="63">
        <f t="shared" si="3"/>
        <v>27091</v>
      </c>
      <c r="I110" s="63">
        <f t="shared" si="4"/>
        <v>0.4416595917</v>
      </c>
      <c r="J110" s="63">
        <f t="shared" si="5"/>
        <v>0.1267948765</v>
      </c>
      <c r="K110" s="63">
        <f t="shared" si="6"/>
        <v>0.4315455317</v>
      </c>
      <c r="L110" s="63">
        <f t="shared" si="8"/>
        <v>0.5538961039</v>
      </c>
      <c r="M110" s="63"/>
      <c r="N110" s="63"/>
      <c r="O110" s="63"/>
      <c r="P110" s="4"/>
      <c r="Q110" s="4"/>
      <c r="R110" s="4"/>
      <c r="S110" s="247">
        <v>49698.53</v>
      </c>
      <c r="T110" s="63"/>
      <c r="U110" s="63"/>
      <c r="V110" s="63"/>
      <c r="W110" s="63"/>
      <c r="X110" s="63"/>
      <c r="Y110" s="63"/>
      <c r="Z110" s="63"/>
      <c r="AD110" s="63"/>
    </row>
    <row r="111">
      <c r="A111" s="85">
        <v>6.0</v>
      </c>
      <c r="B111" s="85">
        <v>3.0</v>
      </c>
      <c r="C111" s="87">
        <v>8.0</v>
      </c>
      <c r="D111" s="86" t="s">
        <v>68</v>
      </c>
      <c r="E111" s="68">
        <v>15820.0</v>
      </c>
      <c r="F111" s="68">
        <v>0.0</v>
      </c>
      <c r="G111" s="68">
        <v>11402.0</v>
      </c>
      <c r="H111" s="69">
        <f t="shared" si="3"/>
        <v>27222</v>
      </c>
      <c r="I111" s="69">
        <f t="shared" si="4"/>
        <v>0.5811476012</v>
      </c>
      <c r="J111" s="69">
        <f t="shared" si="5"/>
        <v>0</v>
      </c>
      <c r="K111" s="69">
        <f t="shared" si="6"/>
        <v>0.4188523988</v>
      </c>
      <c r="L111" s="69">
        <f t="shared" si="8"/>
        <v>1</v>
      </c>
      <c r="M111" s="63"/>
      <c r="N111" s="63"/>
      <c r="O111" s="63"/>
      <c r="P111" s="4"/>
      <c r="Q111" s="4"/>
      <c r="R111" s="4"/>
      <c r="S111" s="247">
        <v>30325.6</v>
      </c>
      <c r="T111" s="63"/>
      <c r="U111" s="63"/>
      <c r="V111" s="63"/>
      <c r="W111" s="63"/>
      <c r="X111" s="63"/>
      <c r="Y111" s="63"/>
      <c r="Z111" s="63"/>
      <c r="AD111" s="63"/>
    </row>
    <row r="112">
      <c r="A112" s="85">
        <v>7.0</v>
      </c>
      <c r="B112" s="85">
        <v>3.0</v>
      </c>
      <c r="C112" s="87">
        <v>8.0</v>
      </c>
      <c r="D112" s="86" t="s">
        <v>68</v>
      </c>
      <c r="E112" s="62">
        <v>12566.0</v>
      </c>
      <c r="F112" s="62">
        <v>2144.0</v>
      </c>
      <c r="G112" s="62">
        <v>11963.0</v>
      </c>
      <c r="H112" s="63">
        <f t="shared" si="3"/>
        <v>26673</v>
      </c>
      <c r="I112" s="63">
        <f t="shared" si="4"/>
        <v>0.4711131106</v>
      </c>
      <c r="J112" s="63">
        <f t="shared" si="5"/>
        <v>0.08038090953</v>
      </c>
      <c r="K112" s="63">
        <f t="shared" si="6"/>
        <v>0.4485059798</v>
      </c>
      <c r="L112" s="63">
        <f t="shared" si="8"/>
        <v>0.7084976207</v>
      </c>
      <c r="M112" s="63"/>
      <c r="N112" s="63"/>
      <c r="O112" s="63"/>
      <c r="P112" s="4"/>
      <c r="Q112" s="4"/>
      <c r="R112" s="4"/>
      <c r="S112" s="247">
        <v>61028.58</v>
      </c>
      <c r="T112" s="63"/>
      <c r="U112" s="63"/>
      <c r="V112" s="63"/>
      <c r="W112" s="63"/>
      <c r="X112" s="63"/>
      <c r="Y112" s="63"/>
      <c r="Z112" s="63"/>
      <c r="AD112" s="63"/>
    </row>
    <row r="113">
      <c r="A113" s="85">
        <v>8.0</v>
      </c>
      <c r="B113" s="85">
        <v>3.0</v>
      </c>
      <c r="C113" s="87">
        <v>8.0</v>
      </c>
      <c r="D113" s="86" t="s">
        <v>68</v>
      </c>
      <c r="E113" s="62">
        <v>8693.0</v>
      </c>
      <c r="F113" s="62">
        <v>6821.0</v>
      </c>
      <c r="G113" s="62">
        <v>11533.0</v>
      </c>
      <c r="H113" s="63">
        <f t="shared" si="3"/>
        <v>27047</v>
      </c>
      <c r="I113" s="63">
        <f t="shared" si="4"/>
        <v>0.3214034828</v>
      </c>
      <c r="J113" s="63">
        <f t="shared" si="5"/>
        <v>0.2521906311</v>
      </c>
      <c r="K113" s="63">
        <f t="shared" si="6"/>
        <v>0.4264058861</v>
      </c>
      <c r="L113" s="63">
        <f t="shared" si="8"/>
        <v>0.1206652056</v>
      </c>
      <c r="M113" s="63"/>
      <c r="N113" s="63"/>
      <c r="O113" s="63"/>
      <c r="P113" s="4"/>
      <c r="Q113" s="4"/>
      <c r="R113" s="4"/>
      <c r="S113" s="247">
        <v>69536.2</v>
      </c>
      <c r="T113" s="63"/>
      <c r="U113" s="63"/>
      <c r="V113" s="63"/>
      <c r="W113" s="63"/>
      <c r="X113" s="63"/>
      <c r="Y113" s="63"/>
      <c r="Z113" s="63"/>
      <c r="AD113" s="63"/>
    </row>
    <row r="114">
      <c r="A114" s="85">
        <v>9.0</v>
      </c>
      <c r="B114" s="85">
        <v>3.0</v>
      </c>
      <c r="C114" s="87">
        <v>8.0</v>
      </c>
      <c r="D114" s="86" t="s">
        <v>68</v>
      </c>
      <c r="E114" s="62">
        <v>7292.0</v>
      </c>
      <c r="F114" s="62">
        <v>2649.0</v>
      </c>
      <c r="G114" s="62">
        <v>16979.0</v>
      </c>
      <c r="H114" s="63">
        <f t="shared" si="3"/>
        <v>26920</v>
      </c>
      <c r="I114" s="63">
        <f t="shared" si="4"/>
        <v>0.2708766716</v>
      </c>
      <c r="J114" s="63">
        <f t="shared" si="5"/>
        <v>0.09840267459</v>
      </c>
      <c r="K114" s="63">
        <f t="shared" si="6"/>
        <v>0.6307206538</v>
      </c>
      <c r="L114" s="63">
        <f t="shared" si="8"/>
        <v>0.4670556282</v>
      </c>
      <c r="M114" s="63"/>
      <c r="N114" s="63"/>
      <c r="O114" s="63"/>
      <c r="P114" s="4"/>
      <c r="Q114" s="4"/>
      <c r="R114" s="4"/>
      <c r="S114" s="247">
        <v>37597.75</v>
      </c>
      <c r="T114" s="63"/>
      <c r="U114" s="63"/>
      <c r="V114" s="63"/>
      <c r="W114" s="63"/>
      <c r="X114" s="63"/>
      <c r="Y114" s="63"/>
      <c r="Z114" s="63"/>
      <c r="AD114" s="63"/>
    </row>
    <row r="115">
      <c r="A115" s="85">
        <v>10.0</v>
      </c>
      <c r="B115" s="85">
        <v>3.0</v>
      </c>
      <c r="C115" s="87">
        <v>8.0</v>
      </c>
      <c r="D115" s="86" t="s">
        <v>68</v>
      </c>
      <c r="E115" s="62">
        <v>14807.0</v>
      </c>
      <c r="F115" s="62">
        <v>1885.0</v>
      </c>
      <c r="G115" s="62">
        <v>10246.0</v>
      </c>
      <c r="H115" s="63">
        <f t="shared" si="3"/>
        <v>26938</v>
      </c>
      <c r="I115" s="63">
        <f t="shared" si="4"/>
        <v>0.5496696117</v>
      </c>
      <c r="J115" s="63">
        <f t="shared" si="5"/>
        <v>0.06997549929</v>
      </c>
      <c r="K115" s="63">
        <f t="shared" si="6"/>
        <v>0.380354889</v>
      </c>
      <c r="L115" s="63">
        <f t="shared" si="8"/>
        <v>0.7741433022</v>
      </c>
      <c r="M115" s="63"/>
      <c r="N115" s="63"/>
      <c r="O115" s="63"/>
      <c r="P115" s="4"/>
      <c r="Q115" s="4"/>
      <c r="R115" s="4"/>
      <c r="S115" s="247">
        <v>44258.03</v>
      </c>
      <c r="T115" s="63"/>
      <c r="U115" s="63"/>
      <c r="V115" s="63"/>
      <c r="W115" s="63"/>
      <c r="X115" s="63"/>
      <c r="Y115" s="63"/>
      <c r="Z115" s="63"/>
      <c r="AD115" s="63"/>
    </row>
    <row r="116">
      <c r="A116" s="85">
        <v>11.0</v>
      </c>
      <c r="B116" s="85">
        <v>3.0</v>
      </c>
      <c r="C116" s="87">
        <v>8.0</v>
      </c>
      <c r="D116" s="86" t="s">
        <v>68</v>
      </c>
      <c r="E116" s="62">
        <v>10299.0</v>
      </c>
      <c r="F116" s="62">
        <v>6195.0</v>
      </c>
      <c r="G116" s="62">
        <v>11089.0</v>
      </c>
      <c r="H116" s="63">
        <f t="shared" si="3"/>
        <v>27583</v>
      </c>
      <c r="I116" s="63">
        <f t="shared" si="4"/>
        <v>0.3733821557</v>
      </c>
      <c r="J116" s="63">
        <f t="shared" si="5"/>
        <v>0.2245948592</v>
      </c>
      <c r="K116" s="63">
        <f t="shared" si="6"/>
        <v>0.4020229852</v>
      </c>
      <c r="L116" s="63">
        <f t="shared" si="8"/>
        <v>0.2488177519</v>
      </c>
      <c r="M116" s="63"/>
      <c r="N116" s="63"/>
      <c r="O116" s="63"/>
      <c r="P116" s="4"/>
      <c r="Q116" s="4"/>
      <c r="R116" s="4"/>
      <c r="S116" s="247">
        <v>85933.02</v>
      </c>
      <c r="T116" s="63"/>
      <c r="U116" s="63"/>
      <c r="V116" s="63"/>
      <c r="W116" s="63"/>
      <c r="X116" s="63"/>
      <c r="Y116" s="63"/>
      <c r="Z116" s="63"/>
      <c r="AD116" s="63"/>
    </row>
    <row r="117">
      <c r="A117" s="85">
        <v>12.0</v>
      </c>
      <c r="B117" s="85">
        <v>3.0</v>
      </c>
      <c r="C117" s="87">
        <v>8.0</v>
      </c>
      <c r="D117" s="86" t="s">
        <v>68</v>
      </c>
      <c r="E117" s="62">
        <v>10398.0</v>
      </c>
      <c r="F117" s="62">
        <v>7228.0</v>
      </c>
      <c r="G117" s="62">
        <v>10060.0</v>
      </c>
      <c r="H117" s="63">
        <f t="shared" si="3"/>
        <v>27686</v>
      </c>
      <c r="I117" s="63">
        <f t="shared" si="4"/>
        <v>0.3755688796</v>
      </c>
      <c r="J117" s="63">
        <f t="shared" si="5"/>
        <v>0.2610705772</v>
      </c>
      <c r="K117" s="63">
        <f t="shared" si="6"/>
        <v>0.3633605432</v>
      </c>
      <c r="L117" s="63">
        <f t="shared" si="8"/>
        <v>0.1798479519</v>
      </c>
      <c r="M117" s="63"/>
      <c r="N117" s="63"/>
      <c r="O117" s="63"/>
      <c r="P117" s="4"/>
      <c r="Q117" s="4"/>
      <c r="R117" s="4"/>
      <c r="S117" s="247">
        <v>48259.75</v>
      </c>
      <c r="T117" s="63"/>
      <c r="U117" s="63"/>
      <c r="V117" s="63"/>
      <c r="W117" s="63"/>
      <c r="X117" s="63"/>
      <c r="Y117" s="63"/>
      <c r="Z117" s="63"/>
      <c r="AD117" s="63"/>
    </row>
    <row r="118">
      <c r="A118" s="85">
        <v>13.0</v>
      </c>
      <c r="B118" s="85">
        <v>3.0</v>
      </c>
      <c r="C118" s="87">
        <v>16.0</v>
      </c>
      <c r="D118" s="86" t="s">
        <v>68</v>
      </c>
      <c r="E118" s="62">
        <v>16562.0</v>
      </c>
      <c r="F118" s="62">
        <v>6774.0</v>
      </c>
      <c r="G118" s="62">
        <v>3463.0</v>
      </c>
      <c r="H118" s="63">
        <f t="shared" si="3"/>
        <v>26799</v>
      </c>
      <c r="I118" s="63">
        <f t="shared" si="4"/>
        <v>0.6180081346</v>
      </c>
      <c r="J118" s="63">
        <f t="shared" si="5"/>
        <v>0.2527706258</v>
      </c>
      <c r="K118" s="63">
        <f t="shared" si="6"/>
        <v>0.1292212396</v>
      </c>
      <c r="L118" s="63">
        <f t="shared" si="8"/>
        <v>0.4194377785</v>
      </c>
      <c r="M118" s="63"/>
      <c r="N118" s="63"/>
      <c r="O118" s="63"/>
      <c r="P118" s="4"/>
      <c r="Q118" s="4"/>
      <c r="R118" s="4"/>
      <c r="S118" s="247">
        <v>40016.62</v>
      </c>
      <c r="T118" s="63"/>
      <c r="U118" s="63"/>
      <c r="V118" s="63"/>
      <c r="W118" s="63"/>
      <c r="X118" s="63"/>
      <c r="Y118" s="63"/>
      <c r="Z118" s="63"/>
      <c r="AD118" s="63"/>
    </row>
    <row r="119">
      <c r="A119" s="85">
        <v>14.0</v>
      </c>
      <c r="B119" s="85">
        <v>3.0</v>
      </c>
      <c r="C119" s="87">
        <v>16.0</v>
      </c>
      <c r="D119" s="86" t="s">
        <v>68</v>
      </c>
      <c r="E119" s="68">
        <v>0.0</v>
      </c>
      <c r="F119" s="68">
        <v>17980.0</v>
      </c>
      <c r="G119" s="68">
        <v>9050.0</v>
      </c>
      <c r="H119" s="69">
        <f t="shared" si="3"/>
        <v>27030</v>
      </c>
      <c r="I119" s="69">
        <f t="shared" si="4"/>
        <v>0</v>
      </c>
      <c r="J119" s="69">
        <f t="shared" si="5"/>
        <v>0.6651868294</v>
      </c>
      <c r="K119" s="69">
        <f t="shared" si="6"/>
        <v>0.3348131706</v>
      </c>
      <c r="L119" s="69">
        <f t="shared" si="8"/>
        <v>-1</v>
      </c>
      <c r="M119" s="63"/>
      <c r="N119" s="63"/>
      <c r="O119" s="63"/>
      <c r="P119" s="4"/>
      <c r="Q119" s="4"/>
      <c r="R119" s="4"/>
      <c r="S119" s="247">
        <v>17564.31</v>
      </c>
      <c r="T119" s="63"/>
      <c r="U119" s="63"/>
      <c r="V119" s="63"/>
      <c r="W119" s="63"/>
      <c r="X119" s="63"/>
      <c r="Y119" s="63"/>
      <c r="Z119" s="63"/>
      <c r="AD119" s="63"/>
    </row>
    <row r="120">
      <c r="A120" s="85">
        <v>15.0</v>
      </c>
      <c r="B120" s="85">
        <v>3.0</v>
      </c>
      <c r="C120" s="87">
        <v>16.0</v>
      </c>
      <c r="D120" s="86" t="s">
        <v>68</v>
      </c>
      <c r="E120" s="62">
        <v>10843.0</v>
      </c>
      <c r="F120" s="62">
        <v>4393.0</v>
      </c>
      <c r="G120" s="62">
        <v>13725.0</v>
      </c>
      <c r="H120" s="63">
        <f t="shared" si="3"/>
        <v>28961</v>
      </c>
      <c r="I120" s="63">
        <f t="shared" si="4"/>
        <v>0.3744000552</v>
      </c>
      <c r="J120" s="63">
        <f t="shared" si="5"/>
        <v>0.1516867511</v>
      </c>
      <c r="K120" s="63">
        <f t="shared" si="6"/>
        <v>0.4739131936</v>
      </c>
      <c r="L120" s="63">
        <f t="shared" si="8"/>
        <v>0.4233394592</v>
      </c>
      <c r="M120" s="63"/>
      <c r="N120" s="63"/>
      <c r="O120" s="63"/>
      <c r="P120" s="4"/>
      <c r="Q120" s="4"/>
      <c r="R120" s="4"/>
      <c r="S120" s="247">
        <v>39807.43</v>
      </c>
      <c r="T120" s="63"/>
      <c r="U120" s="63"/>
      <c r="V120" s="63"/>
      <c r="W120" s="63"/>
      <c r="X120" s="63"/>
      <c r="Y120" s="63"/>
      <c r="Z120" s="63"/>
      <c r="AD120" s="63"/>
    </row>
    <row r="121">
      <c r="A121" s="85">
        <v>16.0</v>
      </c>
      <c r="B121" s="85">
        <v>3.0</v>
      </c>
      <c r="C121" s="87">
        <v>16.0</v>
      </c>
      <c r="D121" s="86" t="s">
        <v>68</v>
      </c>
      <c r="E121" s="62">
        <v>15729.0</v>
      </c>
      <c r="F121" s="62">
        <v>1784.0</v>
      </c>
      <c r="G121" s="62">
        <v>12024.0</v>
      </c>
      <c r="H121" s="63">
        <f t="shared" si="3"/>
        <v>29537</v>
      </c>
      <c r="I121" s="63">
        <f t="shared" si="4"/>
        <v>0.5325185361</v>
      </c>
      <c r="J121" s="63">
        <f t="shared" si="5"/>
        <v>0.06039882182</v>
      </c>
      <c r="K121" s="63">
        <f t="shared" si="6"/>
        <v>0.4070826421</v>
      </c>
      <c r="L121" s="63">
        <f t="shared" si="8"/>
        <v>0.7962656312</v>
      </c>
      <c r="M121" s="63"/>
      <c r="N121" s="63"/>
      <c r="O121" s="63"/>
      <c r="P121" s="4"/>
      <c r="Q121" s="4"/>
      <c r="R121" s="4"/>
      <c r="S121" s="247">
        <v>41644.88</v>
      </c>
      <c r="T121" s="63"/>
      <c r="U121" s="63"/>
      <c r="V121" s="63"/>
      <c r="W121" s="63"/>
      <c r="X121" s="63"/>
      <c r="Y121" s="63"/>
      <c r="Z121" s="63"/>
      <c r="AD121" s="63"/>
    </row>
    <row r="122">
      <c r="A122" s="85">
        <v>17.0</v>
      </c>
      <c r="B122" s="85">
        <v>3.0</v>
      </c>
      <c r="C122" s="85">
        <v>21.0</v>
      </c>
      <c r="D122" s="86" t="s">
        <v>68</v>
      </c>
      <c r="E122" s="62">
        <v>12331.0</v>
      </c>
      <c r="F122" s="62">
        <v>6307.0</v>
      </c>
      <c r="G122" s="62">
        <v>8364.0</v>
      </c>
      <c r="H122" s="63">
        <f t="shared" si="3"/>
        <v>27002</v>
      </c>
      <c r="I122" s="63">
        <f t="shared" si="4"/>
        <v>0.4566698763</v>
      </c>
      <c r="J122" s="63">
        <f t="shared" si="5"/>
        <v>0.2335752907</v>
      </c>
      <c r="K122" s="63">
        <f t="shared" si="6"/>
        <v>0.309754833</v>
      </c>
      <c r="L122" s="63">
        <f t="shared" si="8"/>
        <v>0.3232106449</v>
      </c>
      <c r="M122" s="63"/>
      <c r="N122" s="63"/>
      <c r="O122" s="63"/>
      <c r="P122" s="4"/>
      <c r="Q122" s="4"/>
      <c r="R122" s="4"/>
      <c r="S122" s="247">
        <v>31231.33</v>
      </c>
      <c r="T122" s="63"/>
      <c r="U122" s="63"/>
      <c r="V122" s="63"/>
      <c r="W122" s="63"/>
      <c r="X122" s="63"/>
      <c r="Y122" s="63"/>
      <c r="Z122" s="63"/>
      <c r="AD122" s="63"/>
    </row>
    <row r="123">
      <c r="A123" s="85">
        <v>18.0</v>
      </c>
      <c r="B123" s="85">
        <v>3.0</v>
      </c>
      <c r="C123" s="85">
        <v>21.0</v>
      </c>
      <c r="D123" s="86" t="s">
        <v>68</v>
      </c>
      <c r="E123" s="62">
        <v>9055.0</v>
      </c>
      <c r="F123" s="62">
        <v>2750.0</v>
      </c>
      <c r="G123" s="62">
        <v>15231.0</v>
      </c>
      <c r="H123" s="63">
        <f t="shared" si="3"/>
        <v>27036</v>
      </c>
      <c r="I123" s="63">
        <f t="shared" si="4"/>
        <v>0.3349238053</v>
      </c>
      <c r="J123" s="63">
        <f t="shared" si="5"/>
        <v>0.1017162302</v>
      </c>
      <c r="K123" s="63">
        <f t="shared" si="6"/>
        <v>0.5633599645</v>
      </c>
      <c r="L123" s="63">
        <f t="shared" si="8"/>
        <v>0.5340957222</v>
      </c>
      <c r="M123" s="63"/>
      <c r="N123" s="63"/>
      <c r="O123" s="63"/>
      <c r="P123" s="4"/>
      <c r="Q123" s="4"/>
      <c r="R123" s="4"/>
      <c r="S123" s="247">
        <v>29477.92</v>
      </c>
      <c r="T123" s="63"/>
      <c r="U123" s="63"/>
      <c r="V123" s="63"/>
      <c r="W123" s="63"/>
      <c r="X123" s="63"/>
      <c r="Y123" s="63"/>
      <c r="Z123" s="63"/>
      <c r="AD123" s="63"/>
    </row>
    <row r="124">
      <c r="A124" s="85">
        <v>19.0</v>
      </c>
      <c r="B124" s="85">
        <v>3.0</v>
      </c>
      <c r="C124" s="85">
        <v>21.0</v>
      </c>
      <c r="D124" s="86" t="s">
        <v>68</v>
      </c>
      <c r="E124" s="62">
        <v>6364.0</v>
      </c>
      <c r="F124" s="62">
        <v>10586.0</v>
      </c>
      <c r="G124" s="62">
        <v>9957.0</v>
      </c>
      <c r="H124" s="63">
        <f t="shared" si="3"/>
        <v>26907</v>
      </c>
      <c r="I124" s="63">
        <f t="shared" si="4"/>
        <v>0.2365183781</v>
      </c>
      <c r="J124" s="63">
        <f t="shared" si="5"/>
        <v>0.3934292192</v>
      </c>
      <c r="K124" s="63">
        <f t="shared" si="6"/>
        <v>0.3700524027</v>
      </c>
      <c r="L124" s="63">
        <f t="shared" si="8"/>
        <v>-0.2490855457</v>
      </c>
      <c r="M124" s="63"/>
      <c r="N124" s="63"/>
      <c r="O124" s="63"/>
      <c r="P124" s="4"/>
      <c r="Q124" s="4"/>
      <c r="R124" s="4"/>
      <c r="S124" s="247">
        <v>49178.66</v>
      </c>
      <c r="T124" s="63"/>
      <c r="U124" s="63"/>
      <c r="V124" s="63"/>
      <c r="W124" s="63"/>
      <c r="X124" s="63"/>
      <c r="Y124" s="63"/>
      <c r="Z124" s="63"/>
      <c r="AD124" s="63"/>
    </row>
    <row r="125">
      <c r="A125" s="85">
        <v>20.0</v>
      </c>
      <c r="B125" s="85">
        <v>3.0</v>
      </c>
      <c r="C125" s="85">
        <v>21.0</v>
      </c>
      <c r="D125" s="86" t="s">
        <v>68</v>
      </c>
      <c r="E125" s="62">
        <v>16308.0</v>
      </c>
      <c r="F125" s="62">
        <v>5194.0</v>
      </c>
      <c r="G125" s="62">
        <v>4282.0</v>
      </c>
      <c r="H125" s="63">
        <f t="shared" si="3"/>
        <v>25784</v>
      </c>
      <c r="I125" s="63">
        <f t="shared" si="4"/>
        <v>0.6324852622</v>
      </c>
      <c r="J125" s="63">
        <f t="shared" si="5"/>
        <v>0.2014427552</v>
      </c>
      <c r="K125" s="63">
        <f t="shared" si="6"/>
        <v>0.1660719826</v>
      </c>
      <c r="L125" s="63">
        <f t="shared" si="8"/>
        <v>0.5168821505</v>
      </c>
      <c r="M125" s="63"/>
      <c r="N125" s="63"/>
      <c r="O125" s="63"/>
      <c r="P125" s="4"/>
      <c r="Q125" s="4"/>
      <c r="R125" s="4"/>
      <c r="S125" s="247">
        <v>55281.07</v>
      </c>
      <c r="T125" s="63"/>
      <c r="U125" s="63"/>
      <c r="V125" s="63"/>
      <c r="W125" s="63"/>
      <c r="X125" s="63"/>
      <c r="Y125" s="63"/>
      <c r="Z125" s="63"/>
      <c r="AD125" s="63"/>
    </row>
    <row r="126">
      <c r="A126" s="85">
        <v>21.0</v>
      </c>
      <c r="B126" s="85">
        <v>3.0</v>
      </c>
      <c r="C126" s="85">
        <v>23.0</v>
      </c>
      <c r="D126" s="86" t="s">
        <v>68</v>
      </c>
      <c r="E126" s="62">
        <v>12885.0</v>
      </c>
      <c r="F126" s="62">
        <v>3952.0</v>
      </c>
      <c r="G126" s="62">
        <v>9954.0</v>
      </c>
      <c r="H126" s="63">
        <f t="shared" si="3"/>
        <v>26791</v>
      </c>
      <c r="I126" s="63">
        <f t="shared" si="4"/>
        <v>0.4809450935</v>
      </c>
      <c r="J126" s="63">
        <f t="shared" si="5"/>
        <v>0.1475122243</v>
      </c>
      <c r="K126" s="63">
        <f t="shared" si="6"/>
        <v>0.3715426822</v>
      </c>
      <c r="L126" s="63">
        <f t="shared" si="8"/>
        <v>0.5305577003</v>
      </c>
      <c r="M126" s="63"/>
      <c r="N126" s="63"/>
      <c r="O126" s="63"/>
      <c r="P126" s="4"/>
      <c r="Q126" s="4"/>
      <c r="R126" s="4"/>
      <c r="S126" s="247">
        <v>27400.05</v>
      </c>
      <c r="T126" s="63"/>
      <c r="U126" s="63"/>
      <c r="V126" s="63"/>
      <c r="W126" s="63"/>
      <c r="X126" s="63"/>
      <c r="Y126" s="63"/>
      <c r="Z126" s="63"/>
      <c r="AD126" s="63"/>
    </row>
    <row r="127">
      <c r="A127" s="85">
        <v>22.0</v>
      </c>
      <c r="B127" s="85">
        <v>3.0</v>
      </c>
      <c r="C127" s="85">
        <v>23.0</v>
      </c>
      <c r="D127" s="86" t="s">
        <v>68</v>
      </c>
      <c r="E127" s="62">
        <v>9045.0</v>
      </c>
      <c r="F127" s="62">
        <v>9351.0</v>
      </c>
      <c r="G127" s="62">
        <v>8505.0</v>
      </c>
      <c r="H127" s="63">
        <f t="shared" si="3"/>
        <v>26901</v>
      </c>
      <c r="I127" s="63">
        <f t="shared" si="4"/>
        <v>0.3362328538</v>
      </c>
      <c r="J127" s="63">
        <f t="shared" si="5"/>
        <v>0.3476078956</v>
      </c>
      <c r="K127" s="63">
        <f t="shared" si="6"/>
        <v>0.3161592506</v>
      </c>
      <c r="L127" s="63">
        <f t="shared" si="8"/>
        <v>-0.01663405088</v>
      </c>
      <c r="M127" s="63"/>
      <c r="N127" s="63"/>
      <c r="O127" s="63"/>
      <c r="P127" s="4"/>
      <c r="Q127" s="4"/>
      <c r="R127" s="4"/>
      <c r="S127" s="247">
        <v>41019.26</v>
      </c>
      <c r="T127" s="71"/>
      <c r="U127" s="71"/>
      <c r="V127" s="71"/>
      <c r="W127" s="63"/>
      <c r="X127" s="63"/>
      <c r="Y127" s="63"/>
      <c r="Z127" s="63"/>
      <c r="AD127" s="63"/>
    </row>
    <row r="128">
      <c r="A128" s="85">
        <v>23.0</v>
      </c>
      <c r="B128" s="85">
        <v>3.0</v>
      </c>
      <c r="C128" s="85">
        <v>23.0</v>
      </c>
      <c r="D128" s="86" t="s">
        <v>68</v>
      </c>
      <c r="E128" s="62">
        <v>10009.0</v>
      </c>
      <c r="F128" s="62">
        <v>6419.0</v>
      </c>
      <c r="G128" s="62">
        <v>9250.0</v>
      </c>
      <c r="H128" s="63">
        <f t="shared" si="3"/>
        <v>25678</v>
      </c>
      <c r="I128" s="63">
        <f t="shared" si="4"/>
        <v>0.3897889244</v>
      </c>
      <c r="J128" s="63">
        <f t="shared" si="5"/>
        <v>0.2499805281</v>
      </c>
      <c r="K128" s="63">
        <f t="shared" si="6"/>
        <v>0.3602305476</v>
      </c>
      <c r="L128" s="63">
        <f t="shared" si="8"/>
        <v>0.2185293402</v>
      </c>
      <c r="M128" s="63"/>
      <c r="N128" s="63"/>
      <c r="O128" s="63"/>
      <c r="P128" s="4"/>
      <c r="Q128" s="4"/>
      <c r="R128" s="4"/>
      <c r="S128" s="247">
        <v>44259.93</v>
      </c>
      <c r="T128" s="63"/>
      <c r="U128" s="63"/>
      <c r="V128" s="63"/>
      <c r="W128" s="63"/>
      <c r="X128" s="63"/>
      <c r="Y128" s="63"/>
      <c r="Z128" s="63"/>
      <c r="AD128" s="63"/>
    </row>
    <row r="129">
      <c r="A129" s="85">
        <v>24.0</v>
      </c>
      <c r="B129" s="85">
        <v>3.0</v>
      </c>
      <c r="C129" s="85">
        <v>23.0</v>
      </c>
      <c r="D129" s="86" t="s">
        <v>68</v>
      </c>
      <c r="E129" s="62">
        <v>17026.0</v>
      </c>
      <c r="F129" s="62">
        <v>4042.0</v>
      </c>
      <c r="G129" s="62">
        <v>5756.0</v>
      </c>
      <c r="H129" s="63">
        <f t="shared" si="3"/>
        <v>26824</v>
      </c>
      <c r="I129" s="63">
        <f t="shared" si="4"/>
        <v>0.6347300925</v>
      </c>
      <c r="J129" s="63">
        <f t="shared" si="5"/>
        <v>0.1506859529</v>
      </c>
      <c r="K129" s="63">
        <f t="shared" si="6"/>
        <v>0.2145839547</v>
      </c>
      <c r="L129" s="63">
        <f t="shared" si="8"/>
        <v>0.6162901082</v>
      </c>
      <c r="M129" s="63"/>
      <c r="N129" s="63"/>
      <c r="O129" s="63"/>
      <c r="P129" s="4"/>
      <c r="Q129" s="4"/>
      <c r="R129" s="4"/>
      <c r="S129" s="247">
        <v>58429.66</v>
      </c>
      <c r="T129" s="63"/>
      <c r="U129" s="63"/>
      <c r="V129" s="63"/>
      <c r="W129" s="63"/>
      <c r="X129" s="63"/>
      <c r="Y129" s="63"/>
      <c r="Z129" s="63"/>
      <c r="AD129" s="63"/>
    </row>
    <row r="130">
      <c r="A130" s="85">
        <v>25.0</v>
      </c>
      <c r="B130" s="85">
        <v>3.0</v>
      </c>
      <c r="C130" s="85">
        <v>23.0</v>
      </c>
      <c r="D130" s="86" t="s">
        <v>68</v>
      </c>
      <c r="E130" s="62">
        <v>24663.0</v>
      </c>
      <c r="F130" s="62">
        <v>2165.0</v>
      </c>
      <c r="G130" s="62">
        <v>4075.0</v>
      </c>
      <c r="H130" s="63">
        <f t="shared" si="3"/>
        <v>30903</v>
      </c>
      <c r="I130" s="63">
        <f t="shared" si="4"/>
        <v>0.7980778565</v>
      </c>
      <c r="J130" s="63">
        <f t="shared" si="5"/>
        <v>0.07005792318</v>
      </c>
      <c r="K130" s="63">
        <f t="shared" si="6"/>
        <v>0.1318642203</v>
      </c>
      <c r="L130" s="63">
        <f t="shared" si="8"/>
        <v>0.8386014612</v>
      </c>
      <c r="M130" s="63"/>
      <c r="N130" s="63"/>
      <c r="O130" s="63"/>
      <c r="P130" s="4"/>
      <c r="Q130" s="4"/>
      <c r="R130" s="4"/>
      <c r="S130" s="247">
        <v>84584.53</v>
      </c>
      <c r="T130" s="63"/>
      <c r="U130" s="63"/>
      <c r="V130" s="63"/>
      <c r="W130" s="63"/>
      <c r="X130" s="63"/>
      <c r="Y130" s="63"/>
      <c r="Z130" s="63"/>
      <c r="AD130" s="63"/>
    </row>
    <row r="131">
      <c r="A131" s="85">
        <v>26.0</v>
      </c>
      <c r="B131" s="85">
        <v>3.0</v>
      </c>
      <c r="C131" s="85">
        <v>23.0</v>
      </c>
      <c r="D131" s="86" t="s">
        <v>68</v>
      </c>
      <c r="E131" s="62">
        <v>8230.0</v>
      </c>
      <c r="F131" s="62">
        <v>10001.0</v>
      </c>
      <c r="G131" s="62">
        <v>12249.0</v>
      </c>
      <c r="H131" s="63">
        <f t="shared" si="3"/>
        <v>30480</v>
      </c>
      <c r="I131" s="63">
        <f t="shared" si="4"/>
        <v>0.2700131234</v>
      </c>
      <c r="J131" s="63">
        <f t="shared" si="5"/>
        <v>0.3281167979</v>
      </c>
      <c r="K131" s="63">
        <f t="shared" si="6"/>
        <v>0.4018700787</v>
      </c>
      <c r="L131" s="63">
        <f t="shared" si="8"/>
        <v>-0.09714223027</v>
      </c>
      <c r="M131" s="63"/>
      <c r="N131" s="63"/>
      <c r="O131" s="63"/>
      <c r="P131" s="4"/>
      <c r="Q131" s="4"/>
      <c r="R131" s="4"/>
      <c r="S131" s="247">
        <v>71203.98</v>
      </c>
      <c r="T131" s="63"/>
      <c r="U131" s="63"/>
      <c r="V131" s="63"/>
      <c r="W131" s="63"/>
      <c r="X131" s="63"/>
      <c r="Y131" s="63"/>
      <c r="Z131" s="63"/>
      <c r="AD131" s="63"/>
    </row>
    <row r="132">
      <c r="A132" s="85">
        <v>27.0</v>
      </c>
      <c r="B132" s="85">
        <v>3.0</v>
      </c>
      <c r="C132" s="85">
        <v>30.0</v>
      </c>
      <c r="D132" s="86" t="s">
        <v>68</v>
      </c>
      <c r="E132" s="68">
        <v>19940.0</v>
      </c>
      <c r="F132" s="68">
        <v>0.0</v>
      </c>
      <c r="G132" s="68">
        <v>7078.0</v>
      </c>
      <c r="H132" s="69">
        <f t="shared" si="3"/>
        <v>27018</v>
      </c>
      <c r="I132" s="69">
        <f t="shared" si="4"/>
        <v>0.7380265009</v>
      </c>
      <c r="J132" s="69">
        <f t="shared" si="5"/>
        <v>0</v>
      </c>
      <c r="K132" s="69">
        <f t="shared" si="6"/>
        <v>0.2619734991</v>
      </c>
      <c r="L132" s="69">
        <f t="shared" si="8"/>
        <v>1</v>
      </c>
      <c r="M132" s="63"/>
      <c r="N132" s="63"/>
      <c r="O132" s="63"/>
      <c r="P132" s="4"/>
      <c r="Q132" s="4"/>
      <c r="R132" s="4"/>
      <c r="S132" s="247">
        <v>36428.48</v>
      </c>
      <c r="T132" s="63"/>
      <c r="U132" s="63"/>
      <c r="V132" s="63"/>
      <c r="W132" s="63"/>
      <c r="X132" s="63"/>
      <c r="Y132" s="63"/>
      <c r="Z132" s="63"/>
      <c r="AD132" s="63"/>
    </row>
    <row r="133">
      <c r="A133" s="85">
        <v>28.0</v>
      </c>
      <c r="B133" s="85">
        <v>3.0</v>
      </c>
      <c r="C133" s="85">
        <v>30.0</v>
      </c>
      <c r="D133" s="86" t="s">
        <v>68</v>
      </c>
      <c r="E133" s="62">
        <v>19387.0</v>
      </c>
      <c r="F133" s="62">
        <v>4344.0</v>
      </c>
      <c r="G133" s="62">
        <v>2861.0</v>
      </c>
      <c r="H133" s="63">
        <f t="shared" si="3"/>
        <v>26592</v>
      </c>
      <c r="I133" s="63">
        <f t="shared" si="4"/>
        <v>0.7290538508</v>
      </c>
      <c r="J133" s="63">
        <f t="shared" si="5"/>
        <v>0.1633574007</v>
      </c>
      <c r="K133" s="63">
        <f t="shared" si="6"/>
        <v>0.1075887485</v>
      </c>
      <c r="L133" s="63">
        <f t="shared" si="8"/>
        <v>0.633896591</v>
      </c>
      <c r="M133" s="63"/>
      <c r="N133" s="63"/>
      <c r="O133" s="63"/>
      <c r="P133" s="4"/>
      <c r="Q133" s="4"/>
      <c r="R133" s="4"/>
      <c r="S133" s="247">
        <v>85213.78</v>
      </c>
      <c r="T133" s="63"/>
      <c r="U133" s="63"/>
      <c r="V133" s="63"/>
      <c r="W133" s="63"/>
      <c r="X133" s="63"/>
      <c r="Y133" s="63"/>
      <c r="Z133" s="63"/>
      <c r="AD133" s="63"/>
    </row>
    <row r="134">
      <c r="A134" s="85">
        <v>29.0</v>
      </c>
      <c r="B134" s="85">
        <v>3.0</v>
      </c>
      <c r="C134" s="85">
        <v>30.0</v>
      </c>
      <c r="D134" s="86" t="s">
        <v>68</v>
      </c>
      <c r="E134" s="62">
        <v>6149.0</v>
      </c>
      <c r="F134" s="62">
        <v>12237.0</v>
      </c>
      <c r="G134" s="62">
        <v>8550.0</v>
      </c>
      <c r="H134" s="63">
        <f t="shared" si="3"/>
        <v>26936</v>
      </c>
      <c r="I134" s="63">
        <f t="shared" si="4"/>
        <v>0.2282818533</v>
      </c>
      <c r="J134" s="63">
        <f t="shared" si="5"/>
        <v>0.4542990793</v>
      </c>
      <c r="K134" s="63">
        <f t="shared" si="6"/>
        <v>0.3174190674</v>
      </c>
      <c r="L134" s="63">
        <f t="shared" si="8"/>
        <v>-0.3311215055</v>
      </c>
      <c r="M134" s="63"/>
      <c r="N134" s="63"/>
      <c r="O134" s="63"/>
      <c r="P134" s="4"/>
      <c r="Q134" s="4"/>
      <c r="R134" s="4"/>
      <c r="S134" s="247">
        <v>69061.36</v>
      </c>
      <c r="T134" s="63"/>
      <c r="U134" s="63"/>
      <c r="V134" s="63"/>
      <c r="W134" s="63"/>
      <c r="X134" s="63"/>
      <c r="Y134" s="63"/>
      <c r="Z134" s="63"/>
      <c r="AD134" s="63"/>
    </row>
    <row r="135">
      <c r="A135" s="85">
        <v>30.0</v>
      </c>
      <c r="B135" s="85">
        <v>3.0</v>
      </c>
      <c r="C135" s="85">
        <v>30.0</v>
      </c>
      <c r="D135" s="86" t="s">
        <v>68</v>
      </c>
      <c r="E135" s="62">
        <v>15099.0</v>
      </c>
      <c r="F135" s="62">
        <v>5123.0</v>
      </c>
      <c r="G135" s="62">
        <v>6459.0</v>
      </c>
      <c r="H135" s="63">
        <f t="shared" si="3"/>
        <v>26681</v>
      </c>
      <c r="I135" s="63">
        <f t="shared" si="4"/>
        <v>0.5659083243</v>
      </c>
      <c r="J135" s="63">
        <f t="shared" si="5"/>
        <v>0.192009295</v>
      </c>
      <c r="K135" s="63">
        <f t="shared" si="6"/>
        <v>0.2420823807</v>
      </c>
      <c r="L135" s="63">
        <f t="shared" si="8"/>
        <v>0.4933241025</v>
      </c>
      <c r="M135" s="63"/>
      <c r="N135" s="63"/>
      <c r="O135" s="63"/>
      <c r="P135" s="4"/>
      <c r="Q135" s="4"/>
      <c r="R135" s="4"/>
      <c r="S135" s="247">
        <v>48488.84</v>
      </c>
      <c r="T135" s="63"/>
      <c r="U135" s="63"/>
      <c r="V135" s="63"/>
      <c r="W135" s="63"/>
      <c r="X135" s="63"/>
      <c r="Y135" s="63"/>
      <c r="Z135" s="63"/>
      <c r="AD135" s="63"/>
    </row>
    <row r="136">
      <c r="A136" s="85">
        <v>31.0</v>
      </c>
      <c r="B136" s="85">
        <v>3.0</v>
      </c>
      <c r="C136" s="85">
        <v>30.0</v>
      </c>
      <c r="D136" s="86" t="s">
        <v>68</v>
      </c>
      <c r="E136" s="62">
        <v>13962.0</v>
      </c>
      <c r="F136" s="62">
        <v>4483.0</v>
      </c>
      <c r="G136" s="62">
        <v>8132.0</v>
      </c>
      <c r="H136" s="63">
        <f t="shared" si="3"/>
        <v>26577</v>
      </c>
      <c r="I136" s="63">
        <f t="shared" si="4"/>
        <v>0.5253414607</v>
      </c>
      <c r="J136" s="63">
        <f t="shared" si="5"/>
        <v>0.1686796854</v>
      </c>
      <c r="K136" s="63">
        <f t="shared" si="6"/>
        <v>0.3059788539</v>
      </c>
      <c r="L136" s="63">
        <f t="shared" si="8"/>
        <v>0.5139062076</v>
      </c>
      <c r="M136" s="63"/>
      <c r="N136" s="63"/>
      <c r="O136" s="63"/>
      <c r="P136" s="4"/>
      <c r="Q136" s="4"/>
      <c r="R136" s="4"/>
      <c r="S136" s="247">
        <v>68721.79</v>
      </c>
      <c r="T136" s="63"/>
      <c r="U136" s="63"/>
      <c r="V136" s="63"/>
      <c r="W136" s="63"/>
      <c r="X136" s="63"/>
      <c r="Y136" s="63"/>
      <c r="Z136" s="63"/>
      <c r="AD136" s="63"/>
    </row>
    <row r="137">
      <c r="A137" s="85">
        <v>32.0</v>
      </c>
      <c r="B137" s="85">
        <v>3.0</v>
      </c>
      <c r="C137" s="85">
        <v>30.0</v>
      </c>
      <c r="D137" s="86" t="s">
        <v>68</v>
      </c>
      <c r="E137" s="62">
        <v>3734.0</v>
      </c>
      <c r="F137" s="62">
        <v>9991.0</v>
      </c>
      <c r="G137" s="62">
        <v>13221.0</v>
      </c>
      <c r="H137" s="63">
        <f t="shared" si="3"/>
        <v>26946</v>
      </c>
      <c r="I137" s="63">
        <f t="shared" si="4"/>
        <v>0.1385734432</v>
      </c>
      <c r="J137" s="63">
        <f t="shared" si="5"/>
        <v>0.3707785942</v>
      </c>
      <c r="K137" s="63">
        <f t="shared" si="6"/>
        <v>0.4906479626</v>
      </c>
      <c r="L137" s="63">
        <f t="shared" si="8"/>
        <v>-0.4558834244</v>
      </c>
      <c r="M137" s="63"/>
      <c r="N137" s="63"/>
      <c r="O137" s="63"/>
      <c r="P137" s="4"/>
      <c r="Q137" s="4"/>
      <c r="R137" s="4"/>
      <c r="S137" s="247">
        <v>48753.28</v>
      </c>
      <c r="T137" s="63"/>
      <c r="U137" s="63"/>
      <c r="V137" s="63"/>
      <c r="W137" s="63"/>
      <c r="X137" s="63"/>
      <c r="Y137" s="63"/>
      <c r="Z137" s="63"/>
      <c r="AD137" s="63"/>
    </row>
    <row r="138">
      <c r="A138" s="85">
        <v>33.0</v>
      </c>
      <c r="B138" s="85">
        <v>3.0</v>
      </c>
      <c r="C138" s="85">
        <v>30.0</v>
      </c>
      <c r="D138" s="86" t="s">
        <v>68</v>
      </c>
      <c r="E138" s="62">
        <v>17737.0</v>
      </c>
      <c r="F138" s="62">
        <v>8550.0</v>
      </c>
      <c r="G138" s="62">
        <v>4544.0</v>
      </c>
      <c r="H138" s="63">
        <f t="shared" si="3"/>
        <v>30831</v>
      </c>
      <c r="I138" s="63">
        <f t="shared" si="4"/>
        <v>0.5752975901</v>
      </c>
      <c r="J138" s="63">
        <f t="shared" si="5"/>
        <v>0.2773182835</v>
      </c>
      <c r="K138" s="63">
        <f t="shared" si="6"/>
        <v>0.1473841264</v>
      </c>
      <c r="L138" s="63">
        <f t="shared" si="8"/>
        <v>0.3494883402</v>
      </c>
      <c r="M138" s="63"/>
      <c r="N138" s="63"/>
      <c r="O138" s="63"/>
      <c r="P138" s="4"/>
      <c r="Q138" s="4"/>
      <c r="R138" s="4"/>
      <c r="S138" s="247">
        <v>69670.66</v>
      </c>
      <c r="T138" s="63"/>
      <c r="U138" s="63"/>
      <c r="V138" s="63"/>
      <c r="W138" s="63"/>
      <c r="X138" s="63"/>
      <c r="Y138" s="63"/>
      <c r="Z138" s="63"/>
      <c r="AD138" s="63"/>
    </row>
    <row r="139">
      <c r="A139" s="85">
        <v>34.0</v>
      </c>
      <c r="B139" s="85">
        <v>3.0</v>
      </c>
      <c r="C139" s="85">
        <v>30.0</v>
      </c>
      <c r="D139" s="86" t="s">
        <v>68</v>
      </c>
      <c r="E139" s="62">
        <v>9410.0</v>
      </c>
      <c r="F139" s="62">
        <v>7932.0</v>
      </c>
      <c r="G139" s="62">
        <v>13066.0</v>
      </c>
      <c r="H139" s="63">
        <f t="shared" si="3"/>
        <v>30408</v>
      </c>
      <c r="I139" s="63">
        <f t="shared" si="4"/>
        <v>0.3094580374</v>
      </c>
      <c r="J139" s="63">
        <f t="shared" si="5"/>
        <v>0.2608524073</v>
      </c>
      <c r="K139" s="63">
        <f t="shared" si="6"/>
        <v>0.4296895554</v>
      </c>
      <c r="L139" s="63">
        <f t="shared" si="8"/>
        <v>0.08522661746</v>
      </c>
      <c r="M139" s="63"/>
      <c r="N139" s="63"/>
      <c r="O139" s="63"/>
      <c r="P139" s="4"/>
      <c r="Q139" s="4"/>
      <c r="R139" s="4"/>
      <c r="S139" s="247">
        <v>54997.25</v>
      </c>
      <c r="T139" s="63"/>
      <c r="U139" s="63"/>
      <c r="V139" s="63"/>
      <c r="W139" s="63"/>
      <c r="X139" s="63"/>
      <c r="Y139" s="63"/>
      <c r="Z139" s="63"/>
      <c r="AD139" s="63"/>
    </row>
    <row r="140">
      <c r="A140" s="85">
        <v>1.0</v>
      </c>
      <c r="B140" s="85">
        <v>4.0</v>
      </c>
      <c r="C140" s="85">
        <v>8.0</v>
      </c>
      <c r="D140" s="86" t="s">
        <v>68</v>
      </c>
      <c r="E140" s="68">
        <v>0.0</v>
      </c>
      <c r="F140" s="68">
        <v>12097.0</v>
      </c>
      <c r="G140" s="68">
        <v>14789.0</v>
      </c>
      <c r="H140" s="69">
        <f t="shared" si="3"/>
        <v>26886</v>
      </c>
      <c r="I140" s="69">
        <f t="shared" si="4"/>
        <v>0</v>
      </c>
      <c r="J140" s="69">
        <f t="shared" si="5"/>
        <v>0.4499367701</v>
      </c>
      <c r="K140" s="69">
        <f t="shared" si="6"/>
        <v>0.5500632299</v>
      </c>
      <c r="L140" s="69">
        <f t="shared" si="8"/>
        <v>-1</v>
      </c>
      <c r="M140" s="63"/>
      <c r="N140" s="63"/>
      <c r="O140" s="63"/>
      <c r="P140" s="4"/>
      <c r="Q140" s="4"/>
      <c r="R140" s="4"/>
      <c r="S140" s="247">
        <v>21232.15</v>
      </c>
      <c r="T140" s="63"/>
      <c r="U140" s="63"/>
      <c r="V140" s="63"/>
      <c r="W140" s="63"/>
      <c r="X140" s="63"/>
      <c r="Y140" s="63"/>
      <c r="Z140" s="63"/>
      <c r="AD140" s="63"/>
    </row>
    <row r="141">
      <c r="A141" s="85">
        <v>2.0</v>
      </c>
      <c r="B141" s="85">
        <v>4.0</v>
      </c>
      <c r="C141" s="85">
        <v>8.0</v>
      </c>
      <c r="D141" s="86" t="s">
        <v>68</v>
      </c>
      <c r="E141" s="62">
        <v>8224.0</v>
      </c>
      <c r="F141" s="62">
        <v>8766.0</v>
      </c>
      <c r="G141" s="62">
        <v>10027.0</v>
      </c>
      <c r="H141" s="63">
        <f t="shared" si="3"/>
        <v>27017</v>
      </c>
      <c r="I141" s="63">
        <f t="shared" si="4"/>
        <v>0.3044009327</v>
      </c>
      <c r="J141" s="63">
        <f t="shared" si="5"/>
        <v>0.3244623755</v>
      </c>
      <c r="K141" s="63">
        <f t="shared" si="6"/>
        <v>0.3711366917</v>
      </c>
      <c r="L141" s="63">
        <f t="shared" si="8"/>
        <v>-0.0319011183</v>
      </c>
      <c r="M141" s="63"/>
      <c r="N141" s="63"/>
      <c r="O141" s="63"/>
      <c r="P141" s="4"/>
      <c r="Q141" s="4"/>
      <c r="R141" s="4"/>
      <c r="S141" s="247">
        <v>43652.82</v>
      </c>
      <c r="T141" s="63"/>
      <c r="U141" s="63"/>
      <c r="V141" s="63"/>
      <c r="W141" s="63"/>
      <c r="X141" s="63"/>
      <c r="Y141" s="63"/>
      <c r="Z141" s="63"/>
      <c r="AD141" s="63"/>
    </row>
    <row r="142">
      <c r="A142" s="85">
        <v>3.0</v>
      </c>
      <c r="B142" s="85">
        <v>4.0</v>
      </c>
      <c r="C142" s="85">
        <v>8.0</v>
      </c>
      <c r="D142" s="86" t="s">
        <v>68</v>
      </c>
      <c r="E142" s="62">
        <v>4896.0</v>
      </c>
      <c r="F142" s="62">
        <v>8784.0</v>
      </c>
      <c r="G142" s="62">
        <v>12679.0</v>
      </c>
      <c r="H142" s="63">
        <f t="shared" si="3"/>
        <v>26359</v>
      </c>
      <c r="I142" s="63">
        <f t="shared" si="4"/>
        <v>0.18574301</v>
      </c>
      <c r="J142" s="63">
        <f t="shared" si="5"/>
        <v>0.333244812</v>
      </c>
      <c r="K142" s="63">
        <f t="shared" si="6"/>
        <v>0.481012178</v>
      </c>
      <c r="L142" s="63">
        <f t="shared" si="8"/>
        <v>-0.2842105263</v>
      </c>
      <c r="M142" s="63"/>
      <c r="N142" s="63"/>
      <c r="O142" s="63"/>
      <c r="P142" s="4"/>
      <c r="Q142" s="4"/>
      <c r="R142" s="4"/>
      <c r="S142" s="247">
        <v>55053.85</v>
      </c>
      <c r="T142" s="63"/>
      <c r="U142" s="63"/>
      <c r="V142" s="63"/>
      <c r="W142" s="63"/>
      <c r="X142" s="63"/>
      <c r="Y142" s="63"/>
      <c r="Z142" s="63"/>
      <c r="AD142" s="63"/>
    </row>
    <row r="143">
      <c r="A143" s="85">
        <v>4.0</v>
      </c>
      <c r="B143" s="85">
        <v>4.0</v>
      </c>
      <c r="C143" s="85">
        <v>8.0</v>
      </c>
      <c r="D143" s="86" t="s">
        <v>68</v>
      </c>
      <c r="E143" s="62">
        <v>10569.0</v>
      </c>
      <c r="F143" s="62">
        <v>5697.0</v>
      </c>
      <c r="G143" s="62">
        <v>6737.0</v>
      </c>
      <c r="H143" s="63">
        <f t="shared" si="3"/>
        <v>23003</v>
      </c>
      <c r="I143" s="63">
        <f t="shared" si="4"/>
        <v>0.4594618093</v>
      </c>
      <c r="J143" s="63">
        <f t="shared" si="5"/>
        <v>0.2476633483</v>
      </c>
      <c r="K143" s="63">
        <f t="shared" si="6"/>
        <v>0.2928748424</v>
      </c>
      <c r="L143" s="63">
        <f t="shared" si="8"/>
        <v>0.2995204722</v>
      </c>
      <c r="M143" s="63"/>
      <c r="N143" s="63"/>
      <c r="O143" s="63"/>
      <c r="P143" s="4"/>
      <c r="Q143" s="4"/>
      <c r="R143" s="4"/>
      <c r="S143" s="247">
        <v>46649.16</v>
      </c>
      <c r="T143" s="63"/>
      <c r="U143" s="63"/>
      <c r="V143" s="63"/>
      <c r="W143" s="63"/>
      <c r="X143" s="63"/>
      <c r="Y143" s="63"/>
      <c r="Z143" s="63"/>
      <c r="AD143" s="63"/>
    </row>
    <row r="144">
      <c r="A144" s="85">
        <v>5.0</v>
      </c>
      <c r="B144" s="85">
        <v>4.0</v>
      </c>
      <c r="C144" s="85">
        <v>14.0</v>
      </c>
      <c r="D144" s="86" t="s">
        <v>68</v>
      </c>
      <c r="E144" s="68">
        <v>17435.0</v>
      </c>
      <c r="F144" s="68">
        <v>0.0</v>
      </c>
      <c r="G144" s="68">
        <v>9506.0</v>
      </c>
      <c r="H144" s="69">
        <f t="shared" si="3"/>
        <v>26941</v>
      </c>
      <c r="I144" s="69">
        <f t="shared" si="4"/>
        <v>0.647154894</v>
      </c>
      <c r="J144" s="69">
        <f t="shared" si="5"/>
        <v>0</v>
      </c>
      <c r="K144" s="69">
        <f t="shared" si="6"/>
        <v>0.352845106</v>
      </c>
      <c r="L144" s="69">
        <f t="shared" si="8"/>
        <v>1</v>
      </c>
      <c r="M144" s="63"/>
      <c r="N144" s="63"/>
      <c r="O144" s="63"/>
      <c r="P144" s="4"/>
      <c r="Q144" s="4"/>
      <c r="R144" s="4"/>
      <c r="S144" s="247">
        <v>25145.66</v>
      </c>
      <c r="T144" s="63"/>
      <c r="U144" s="63"/>
      <c r="V144" s="63"/>
      <c r="W144" s="63"/>
      <c r="X144" s="63"/>
      <c r="Y144" s="63"/>
      <c r="Z144" s="63"/>
      <c r="AD144" s="63"/>
    </row>
    <row r="145">
      <c r="A145" s="85">
        <v>7.0</v>
      </c>
      <c r="B145" s="85">
        <v>4.0</v>
      </c>
      <c r="C145" s="85">
        <v>14.0</v>
      </c>
      <c r="D145" s="86" t="s">
        <v>68</v>
      </c>
      <c r="E145" s="68">
        <v>0.0</v>
      </c>
      <c r="F145" s="68">
        <v>8816.0</v>
      </c>
      <c r="G145" s="68">
        <v>18160.0</v>
      </c>
      <c r="H145" s="69">
        <f t="shared" si="3"/>
        <v>26976</v>
      </c>
      <c r="I145" s="69">
        <f t="shared" si="4"/>
        <v>0</v>
      </c>
      <c r="J145" s="69">
        <f t="shared" si="5"/>
        <v>0.3268090154</v>
      </c>
      <c r="K145" s="69">
        <f t="shared" si="6"/>
        <v>0.6731909846</v>
      </c>
      <c r="L145" s="69">
        <f t="shared" si="8"/>
        <v>-1</v>
      </c>
      <c r="M145" s="63"/>
      <c r="N145" s="63"/>
      <c r="O145" s="63"/>
      <c r="P145" s="4"/>
      <c r="Q145" s="4"/>
      <c r="R145" s="4"/>
      <c r="S145" s="247">
        <v>18423.07</v>
      </c>
      <c r="T145" s="63"/>
      <c r="U145" s="63"/>
      <c r="V145" s="63"/>
      <c r="W145" s="63"/>
      <c r="X145" s="63"/>
      <c r="Y145" s="63"/>
      <c r="Z145" s="63"/>
      <c r="AD145" s="63"/>
    </row>
    <row r="146">
      <c r="A146" s="85">
        <v>8.0</v>
      </c>
      <c r="B146" s="85">
        <v>4.0</v>
      </c>
      <c r="C146" s="85">
        <v>14.0</v>
      </c>
      <c r="D146" s="86" t="s">
        <v>68</v>
      </c>
      <c r="E146" s="62">
        <v>20023.0</v>
      </c>
      <c r="F146" s="62">
        <v>2222.0</v>
      </c>
      <c r="G146" s="62">
        <v>4189.0</v>
      </c>
      <c r="H146" s="63">
        <f t="shared" si="3"/>
        <v>26434</v>
      </c>
      <c r="I146" s="63">
        <f t="shared" si="4"/>
        <v>0.7574714383</v>
      </c>
      <c r="J146" s="63">
        <f t="shared" si="5"/>
        <v>0.08405840962</v>
      </c>
      <c r="K146" s="63">
        <f t="shared" si="6"/>
        <v>0.1584701521</v>
      </c>
      <c r="L146" s="63">
        <f t="shared" si="8"/>
        <v>0.8002247696</v>
      </c>
      <c r="M146" s="63"/>
      <c r="N146" s="63"/>
      <c r="O146" s="63"/>
      <c r="P146" s="4"/>
      <c r="Q146" s="4"/>
      <c r="R146" s="4"/>
      <c r="S146" s="247">
        <v>33610.7</v>
      </c>
      <c r="T146" s="63"/>
      <c r="U146" s="63"/>
      <c r="V146" s="63"/>
      <c r="W146" s="63"/>
      <c r="X146" s="63"/>
      <c r="Y146" s="63"/>
      <c r="Z146" s="63"/>
      <c r="AD146" s="63"/>
    </row>
    <row r="147">
      <c r="A147" s="85">
        <v>9.0</v>
      </c>
      <c r="B147" s="85">
        <v>4.0</v>
      </c>
      <c r="C147" s="85">
        <v>14.0</v>
      </c>
      <c r="D147" s="86" t="s">
        <v>68</v>
      </c>
      <c r="E147" s="68">
        <v>0.0</v>
      </c>
      <c r="F147" s="68">
        <v>20270.0</v>
      </c>
      <c r="G147" s="68">
        <v>6682.0</v>
      </c>
      <c r="H147" s="69">
        <f t="shared" si="3"/>
        <v>26952</v>
      </c>
      <c r="I147" s="69">
        <f t="shared" si="4"/>
        <v>0</v>
      </c>
      <c r="J147" s="69">
        <f t="shared" si="5"/>
        <v>0.7520777679</v>
      </c>
      <c r="K147" s="69">
        <f t="shared" si="6"/>
        <v>0.2479222321</v>
      </c>
      <c r="L147" s="69">
        <f t="shared" si="8"/>
        <v>-1</v>
      </c>
      <c r="M147" s="63"/>
      <c r="N147" s="63"/>
      <c r="O147" s="63"/>
      <c r="P147" s="4"/>
      <c r="Q147" s="4"/>
      <c r="R147" s="4"/>
      <c r="S147" s="247">
        <v>14123.8</v>
      </c>
      <c r="T147" s="63"/>
      <c r="U147" s="63"/>
      <c r="V147" s="63"/>
      <c r="W147" s="63"/>
      <c r="X147" s="63"/>
      <c r="Y147" s="63"/>
      <c r="Z147" s="63"/>
      <c r="AD147" s="63"/>
    </row>
    <row r="148">
      <c r="A148" s="85">
        <v>10.0</v>
      </c>
      <c r="B148" s="85">
        <v>4.0</v>
      </c>
      <c r="C148" s="85">
        <v>14.0</v>
      </c>
      <c r="D148" s="86" t="s">
        <v>68</v>
      </c>
      <c r="E148" s="62">
        <v>1775.0</v>
      </c>
      <c r="F148" s="62">
        <v>18282.0</v>
      </c>
      <c r="G148" s="62">
        <v>6929.0</v>
      </c>
      <c r="H148" s="63">
        <f t="shared" si="3"/>
        <v>26986</v>
      </c>
      <c r="I148" s="63">
        <f t="shared" si="4"/>
        <v>0.06577484622</v>
      </c>
      <c r="J148" s="63">
        <f t="shared" si="5"/>
        <v>0.6774623879</v>
      </c>
      <c r="K148" s="63">
        <f t="shared" si="6"/>
        <v>0.2567627659</v>
      </c>
      <c r="L148" s="63">
        <f t="shared" si="8"/>
        <v>-0.8230044374</v>
      </c>
      <c r="M148" s="63"/>
      <c r="N148" s="63"/>
      <c r="O148" s="63"/>
      <c r="P148" s="4"/>
      <c r="Q148" s="4"/>
      <c r="R148" s="4"/>
      <c r="S148" s="247">
        <v>22086.68</v>
      </c>
      <c r="T148" s="63"/>
      <c r="U148" s="63"/>
      <c r="V148" s="63"/>
      <c r="W148" s="63"/>
      <c r="X148" s="63"/>
      <c r="Y148" s="63"/>
      <c r="Z148" s="63"/>
      <c r="AD148" s="63"/>
    </row>
    <row r="149">
      <c r="A149" s="85">
        <v>11.0</v>
      </c>
      <c r="B149" s="85">
        <v>4.0</v>
      </c>
      <c r="C149" s="85">
        <v>18.0</v>
      </c>
      <c r="D149" s="86" t="s">
        <v>68</v>
      </c>
      <c r="E149" s="68">
        <v>0.0</v>
      </c>
      <c r="F149" s="68">
        <v>22885.0</v>
      </c>
      <c r="G149" s="68">
        <v>4106.0</v>
      </c>
      <c r="H149" s="69">
        <f t="shared" si="3"/>
        <v>26991</v>
      </c>
      <c r="I149" s="69">
        <f t="shared" si="4"/>
        <v>0</v>
      </c>
      <c r="J149" s="69">
        <f t="shared" si="5"/>
        <v>0.8478752177</v>
      </c>
      <c r="K149" s="69">
        <f t="shared" si="6"/>
        <v>0.1521247823</v>
      </c>
      <c r="L149" s="69">
        <f t="shared" si="8"/>
        <v>-1</v>
      </c>
      <c r="M149" s="63"/>
      <c r="N149" s="63"/>
      <c r="O149" s="63"/>
      <c r="P149" s="4"/>
      <c r="Q149" s="4"/>
      <c r="R149" s="4"/>
      <c r="S149" s="247">
        <v>23796.32</v>
      </c>
      <c r="T149" s="63"/>
      <c r="U149" s="63"/>
      <c r="V149" s="63"/>
      <c r="W149" s="63"/>
      <c r="X149" s="63"/>
      <c r="Y149" s="63"/>
      <c r="Z149" s="63"/>
      <c r="AD149" s="63"/>
    </row>
    <row r="150">
      <c r="A150" s="85">
        <v>12.0</v>
      </c>
      <c r="B150" s="85">
        <v>4.0</v>
      </c>
      <c r="C150" s="85">
        <v>22.0</v>
      </c>
      <c r="D150" s="86" t="s">
        <v>68</v>
      </c>
      <c r="E150" s="62">
        <v>9390.0</v>
      </c>
      <c r="F150" s="62">
        <v>37185.0</v>
      </c>
      <c r="G150" s="62">
        <v>7243.0</v>
      </c>
      <c r="H150" s="63">
        <f t="shared" si="3"/>
        <v>53818</v>
      </c>
      <c r="I150" s="63">
        <f t="shared" si="4"/>
        <v>0.1744769408</v>
      </c>
      <c r="J150" s="63">
        <f t="shared" si="5"/>
        <v>0.6909398343</v>
      </c>
      <c r="K150" s="63">
        <f t="shared" si="6"/>
        <v>0.1345832249</v>
      </c>
      <c r="L150" s="63">
        <f t="shared" si="8"/>
        <v>-0.5967793881</v>
      </c>
      <c r="M150" s="63"/>
      <c r="N150" s="63"/>
      <c r="O150" s="63"/>
      <c r="P150" s="4"/>
      <c r="Q150" s="4"/>
      <c r="R150" s="4"/>
      <c r="S150" s="247">
        <v>69680.18</v>
      </c>
      <c r="T150" s="63"/>
      <c r="U150" s="63"/>
      <c r="V150" s="63"/>
      <c r="W150" s="63"/>
      <c r="X150" s="63"/>
      <c r="Y150" s="63"/>
      <c r="Z150" s="63"/>
      <c r="AD150" s="63"/>
    </row>
    <row r="151">
      <c r="A151" s="86">
        <v>1.0</v>
      </c>
      <c r="B151" s="86">
        <v>5.0</v>
      </c>
      <c r="C151" s="86">
        <v>11.0</v>
      </c>
      <c r="D151" s="86" t="s">
        <v>68</v>
      </c>
      <c r="E151" s="62">
        <v>5913.0</v>
      </c>
      <c r="F151" s="62">
        <v>11473.0</v>
      </c>
      <c r="G151" s="62">
        <v>9407.0</v>
      </c>
      <c r="H151" s="63">
        <f t="shared" si="3"/>
        <v>26793</v>
      </c>
      <c r="I151" s="63">
        <f t="shared" si="4"/>
        <v>0.2206919718</v>
      </c>
      <c r="J151" s="63">
        <f t="shared" si="5"/>
        <v>0.4282088605</v>
      </c>
      <c r="K151" s="63">
        <f t="shared" si="6"/>
        <v>0.3510991677</v>
      </c>
      <c r="L151" s="63">
        <f t="shared" si="8"/>
        <v>-0.3197975382</v>
      </c>
      <c r="M151" s="63"/>
      <c r="N151" s="63"/>
      <c r="O151" s="63"/>
      <c r="P151" s="4"/>
      <c r="Q151" s="4"/>
      <c r="R151" s="4"/>
      <c r="S151" s="88">
        <v>26554.47495</v>
      </c>
      <c r="T151" s="63"/>
      <c r="U151" s="63"/>
      <c r="V151" s="63"/>
      <c r="W151" s="63"/>
      <c r="X151" s="63"/>
      <c r="Y151" s="63"/>
      <c r="Z151" s="63"/>
      <c r="AD151" s="63"/>
    </row>
    <row r="152">
      <c r="A152" s="86">
        <v>3.0</v>
      </c>
      <c r="B152" s="86">
        <v>5.0</v>
      </c>
      <c r="C152" s="86">
        <v>17.0</v>
      </c>
      <c r="D152" s="86" t="s">
        <v>68</v>
      </c>
      <c r="E152" s="68">
        <v>12104.0</v>
      </c>
      <c r="F152" s="68">
        <v>0.0</v>
      </c>
      <c r="G152" s="68">
        <v>14778.0</v>
      </c>
      <c r="H152" s="69">
        <f t="shared" si="3"/>
        <v>26882</v>
      </c>
      <c r="I152" s="69">
        <f t="shared" si="4"/>
        <v>0.4502641173</v>
      </c>
      <c r="J152" s="69">
        <f t="shared" si="5"/>
        <v>0</v>
      </c>
      <c r="K152" s="69">
        <f t="shared" si="6"/>
        <v>0.5497358827</v>
      </c>
      <c r="L152" s="69">
        <f t="shared" si="8"/>
        <v>1</v>
      </c>
      <c r="M152" s="63"/>
      <c r="N152" s="63"/>
      <c r="O152" s="63"/>
      <c r="P152" s="4"/>
      <c r="Q152" s="4"/>
      <c r="R152" s="4"/>
      <c r="S152" s="88">
        <v>35450.50946</v>
      </c>
      <c r="T152" s="63"/>
      <c r="U152" s="63"/>
      <c r="V152" s="63"/>
      <c r="W152" s="63"/>
      <c r="X152" s="63"/>
      <c r="Y152" s="63"/>
      <c r="Z152" s="63"/>
      <c r="AD152" s="63"/>
    </row>
    <row r="153">
      <c r="A153" s="86">
        <v>4.0</v>
      </c>
      <c r="B153" s="86">
        <v>5.0</v>
      </c>
      <c r="C153" s="86">
        <v>17.0</v>
      </c>
      <c r="D153" s="86" t="s">
        <v>68</v>
      </c>
      <c r="E153" s="62">
        <v>2069.0</v>
      </c>
      <c r="F153" s="62">
        <v>8420.0</v>
      </c>
      <c r="G153" s="62">
        <v>16364.0</v>
      </c>
      <c r="H153" s="63">
        <f t="shared" si="3"/>
        <v>26853</v>
      </c>
      <c r="I153" s="63">
        <f t="shared" si="4"/>
        <v>0.07704911928</v>
      </c>
      <c r="J153" s="63">
        <f t="shared" si="5"/>
        <v>0.3135590064</v>
      </c>
      <c r="K153" s="63">
        <f t="shared" si="6"/>
        <v>0.6093918743</v>
      </c>
      <c r="L153" s="63">
        <f t="shared" si="8"/>
        <v>-0.6054914673</v>
      </c>
      <c r="M153" s="63"/>
      <c r="N153" s="63"/>
      <c r="O153" s="63"/>
      <c r="P153" s="4"/>
      <c r="Q153" s="4"/>
      <c r="R153" s="4"/>
      <c r="S153" s="88">
        <v>40203.67762</v>
      </c>
      <c r="T153" s="63"/>
      <c r="U153" s="63"/>
      <c r="V153" s="63"/>
      <c r="W153" s="63"/>
      <c r="X153" s="63"/>
      <c r="Y153" s="63"/>
      <c r="Z153" s="63"/>
      <c r="AD153" s="63"/>
    </row>
    <row r="154">
      <c r="A154" s="86">
        <v>5.0</v>
      </c>
      <c r="B154" s="86">
        <v>5.0</v>
      </c>
      <c r="C154" s="86">
        <v>17.0</v>
      </c>
      <c r="D154" s="86" t="s">
        <v>68</v>
      </c>
      <c r="E154" s="62">
        <v>13823.0</v>
      </c>
      <c r="F154" s="62">
        <v>3343.0</v>
      </c>
      <c r="G154" s="62">
        <v>9570.0</v>
      </c>
      <c r="H154" s="63">
        <f t="shared" si="3"/>
        <v>26736</v>
      </c>
      <c r="I154" s="63">
        <f t="shared" si="4"/>
        <v>0.5170182525</v>
      </c>
      <c r="J154" s="63">
        <f t="shared" si="5"/>
        <v>0.1250374028</v>
      </c>
      <c r="K154" s="63">
        <f t="shared" si="6"/>
        <v>0.3579443447</v>
      </c>
      <c r="L154" s="63">
        <f t="shared" si="8"/>
        <v>0.610509146</v>
      </c>
      <c r="M154" s="63"/>
      <c r="N154" s="63"/>
      <c r="O154" s="63"/>
      <c r="P154" s="4"/>
      <c r="Q154" s="4"/>
      <c r="R154" s="4"/>
      <c r="S154" s="88">
        <v>38593.50216</v>
      </c>
      <c r="T154" s="63"/>
      <c r="U154" s="63"/>
      <c r="V154" s="63"/>
      <c r="W154" s="63"/>
      <c r="X154" s="63"/>
      <c r="Y154" s="63"/>
      <c r="Z154" s="63"/>
      <c r="AD154" s="63"/>
    </row>
    <row r="155">
      <c r="A155" s="86">
        <v>6.0</v>
      </c>
      <c r="B155" s="86">
        <v>5.0</v>
      </c>
      <c r="C155" s="86">
        <v>17.0</v>
      </c>
      <c r="D155" s="86" t="s">
        <v>68</v>
      </c>
      <c r="E155" s="68">
        <v>17099.0</v>
      </c>
      <c r="F155" s="68">
        <v>0.0</v>
      </c>
      <c r="G155" s="68">
        <v>9880.0</v>
      </c>
      <c r="H155" s="69">
        <f t="shared" si="3"/>
        <v>26979</v>
      </c>
      <c r="I155" s="69">
        <f t="shared" si="4"/>
        <v>0.6337892435</v>
      </c>
      <c r="J155" s="69">
        <f t="shared" si="5"/>
        <v>0</v>
      </c>
      <c r="K155" s="69">
        <f t="shared" si="6"/>
        <v>0.3662107565</v>
      </c>
      <c r="L155" s="69">
        <f t="shared" si="8"/>
        <v>1</v>
      </c>
      <c r="M155" s="63"/>
      <c r="N155" s="63"/>
      <c r="O155" s="63"/>
      <c r="P155" s="4"/>
      <c r="Q155" s="4"/>
      <c r="R155" s="4"/>
      <c r="S155" s="88">
        <v>41863.29676</v>
      </c>
      <c r="T155" s="63"/>
      <c r="U155" s="63"/>
      <c r="V155" s="63"/>
      <c r="W155" s="63"/>
      <c r="X155" s="63"/>
      <c r="Y155" s="63"/>
      <c r="Z155" s="63"/>
      <c r="AD155" s="63"/>
    </row>
    <row r="156">
      <c r="A156" s="86">
        <v>7.0</v>
      </c>
      <c r="B156" s="86">
        <v>5.0</v>
      </c>
      <c r="C156" s="86">
        <v>17.0</v>
      </c>
      <c r="D156" s="86" t="s">
        <v>68</v>
      </c>
      <c r="E156" s="62">
        <v>3698.0</v>
      </c>
      <c r="F156" s="62">
        <v>9865.0</v>
      </c>
      <c r="G156" s="62">
        <v>13123.0</v>
      </c>
      <c r="H156" s="63">
        <f t="shared" si="3"/>
        <v>26686</v>
      </c>
      <c r="I156" s="63">
        <f t="shared" si="4"/>
        <v>0.1385745335</v>
      </c>
      <c r="J156" s="63">
        <f t="shared" si="5"/>
        <v>0.3696694896</v>
      </c>
      <c r="K156" s="63">
        <f t="shared" si="6"/>
        <v>0.4917559769</v>
      </c>
      <c r="L156" s="63">
        <f t="shared" si="8"/>
        <v>-0.4546929145</v>
      </c>
      <c r="M156" s="63"/>
      <c r="N156" s="63"/>
      <c r="O156" s="63"/>
      <c r="P156" s="4"/>
      <c r="Q156" s="4"/>
      <c r="R156" s="4"/>
      <c r="S156" s="88">
        <v>25997.50803</v>
      </c>
      <c r="T156" s="63"/>
      <c r="U156" s="63"/>
      <c r="V156" s="63"/>
      <c r="W156" s="63"/>
      <c r="X156" s="63"/>
      <c r="Y156" s="63"/>
      <c r="Z156" s="63"/>
      <c r="AD156" s="63"/>
    </row>
    <row r="157">
      <c r="A157" s="86">
        <v>8.0</v>
      </c>
      <c r="B157" s="86">
        <v>5.0</v>
      </c>
      <c r="C157" s="86">
        <v>17.0</v>
      </c>
      <c r="D157" s="86" t="s">
        <v>68</v>
      </c>
      <c r="E157" s="62">
        <v>850.0</v>
      </c>
      <c r="F157" s="62">
        <v>14487.0</v>
      </c>
      <c r="G157" s="62">
        <v>11551.0</v>
      </c>
      <c r="H157" s="63">
        <f t="shared" si="3"/>
        <v>26888</v>
      </c>
      <c r="I157" s="63">
        <f t="shared" si="4"/>
        <v>0.03161261529</v>
      </c>
      <c r="J157" s="63">
        <f t="shared" si="5"/>
        <v>0.5387905385</v>
      </c>
      <c r="K157" s="63">
        <f t="shared" si="6"/>
        <v>0.4295968462</v>
      </c>
      <c r="L157" s="63">
        <f t="shared" si="8"/>
        <v>-0.8891569407</v>
      </c>
      <c r="M157" s="63"/>
      <c r="N157" s="63"/>
      <c r="O157" s="63"/>
      <c r="P157" s="4"/>
      <c r="Q157" s="4"/>
      <c r="R157" s="4"/>
      <c r="S157" s="88">
        <v>26253.04864</v>
      </c>
      <c r="T157" s="63"/>
      <c r="U157" s="63"/>
      <c r="V157" s="63"/>
      <c r="W157" s="63"/>
      <c r="X157" s="63"/>
      <c r="Y157" s="63"/>
      <c r="Z157" s="63"/>
      <c r="AD157" s="63"/>
    </row>
    <row r="158">
      <c r="A158" s="86">
        <v>9.0</v>
      </c>
      <c r="B158" s="86">
        <v>5.0</v>
      </c>
      <c r="C158" s="86">
        <v>19.0</v>
      </c>
      <c r="D158" s="86" t="s">
        <v>68</v>
      </c>
      <c r="E158" s="62">
        <v>3284.0</v>
      </c>
      <c r="F158" s="62">
        <v>5040.0</v>
      </c>
      <c r="G158" s="62">
        <v>17811.0</v>
      </c>
      <c r="H158" s="63">
        <f t="shared" si="3"/>
        <v>26135</v>
      </c>
      <c r="I158" s="63">
        <f t="shared" si="4"/>
        <v>0.1256552516</v>
      </c>
      <c r="J158" s="63">
        <f t="shared" si="5"/>
        <v>0.1928448441</v>
      </c>
      <c r="K158" s="63">
        <f t="shared" si="6"/>
        <v>0.6814999043</v>
      </c>
      <c r="L158" s="63">
        <f t="shared" si="8"/>
        <v>-0.210956271</v>
      </c>
      <c r="M158" s="63"/>
      <c r="N158" s="63"/>
      <c r="O158" s="63"/>
      <c r="P158" s="4"/>
      <c r="Q158" s="4"/>
      <c r="R158" s="4"/>
      <c r="S158" s="88">
        <v>24453.48895</v>
      </c>
      <c r="T158" s="63"/>
      <c r="U158" s="63"/>
      <c r="V158" s="63"/>
      <c r="W158" s="63"/>
      <c r="X158" s="63"/>
      <c r="Y158" s="63"/>
      <c r="Z158" s="63"/>
      <c r="AD158" s="63"/>
    </row>
    <row r="159">
      <c r="A159" s="86">
        <v>10.0</v>
      </c>
      <c r="B159" s="86">
        <v>5.0</v>
      </c>
      <c r="C159" s="86">
        <v>19.0</v>
      </c>
      <c r="D159" s="86" t="s">
        <v>68</v>
      </c>
      <c r="E159" s="68">
        <v>0.0</v>
      </c>
      <c r="F159" s="68">
        <v>8902.0</v>
      </c>
      <c r="G159" s="68">
        <v>17844.0</v>
      </c>
      <c r="H159" s="69">
        <f t="shared" si="3"/>
        <v>26746</v>
      </c>
      <c r="I159" s="69">
        <f t="shared" si="4"/>
        <v>0</v>
      </c>
      <c r="J159" s="69">
        <f t="shared" si="5"/>
        <v>0.3328348164</v>
      </c>
      <c r="K159" s="69">
        <f t="shared" si="6"/>
        <v>0.6671651836</v>
      </c>
      <c r="L159" s="69">
        <f t="shared" si="8"/>
        <v>-1</v>
      </c>
      <c r="M159" s="63"/>
      <c r="N159" s="63"/>
      <c r="O159" s="63"/>
      <c r="P159" s="4"/>
      <c r="Q159" s="4"/>
      <c r="R159" s="4"/>
      <c r="S159" s="88">
        <v>15818.36517</v>
      </c>
      <c r="T159" s="63"/>
      <c r="U159" s="63"/>
      <c r="V159" s="63"/>
      <c r="W159" s="63"/>
      <c r="X159" s="63"/>
      <c r="Y159" s="63"/>
      <c r="Z159" s="63"/>
      <c r="AD159" s="63"/>
    </row>
    <row r="160">
      <c r="A160" s="86">
        <v>11.0</v>
      </c>
      <c r="B160" s="86">
        <v>5.0</v>
      </c>
      <c r="C160" s="86">
        <v>19.0</v>
      </c>
      <c r="D160" s="86" t="s">
        <v>68</v>
      </c>
      <c r="E160" s="68">
        <v>13423.0</v>
      </c>
      <c r="F160" s="68">
        <v>0.0</v>
      </c>
      <c r="G160" s="68">
        <v>13388.0</v>
      </c>
      <c r="H160" s="69">
        <f t="shared" si="3"/>
        <v>26811</v>
      </c>
      <c r="I160" s="69">
        <f t="shared" si="4"/>
        <v>0.5006527172</v>
      </c>
      <c r="J160" s="69">
        <f t="shared" si="5"/>
        <v>0</v>
      </c>
      <c r="K160" s="69">
        <f t="shared" si="6"/>
        <v>0.4993472828</v>
      </c>
      <c r="L160" s="69">
        <f t="shared" si="8"/>
        <v>1</v>
      </c>
      <c r="M160" s="63"/>
      <c r="N160" s="63"/>
      <c r="O160" s="63"/>
      <c r="P160" s="4"/>
      <c r="Q160" s="4"/>
      <c r="R160" s="4"/>
      <c r="S160" s="88">
        <v>31080.94814</v>
      </c>
      <c r="T160" s="63"/>
      <c r="U160" s="63"/>
      <c r="V160" s="63"/>
      <c r="W160" s="63"/>
      <c r="X160" s="63"/>
      <c r="Y160" s="63"/>
      <c r="Z160" s="63"/>
      <c r="AD160" s="63"/>
    </row>
    <row r="161">
      <c r="A161" s="86">
        <v>12.0</v>
      </c>
      <c r="B161" s="86">
        <v>5.0</v>
      </c>
      <c r="C161" s="86">
        <v>19.0</v>
      </c>
      <c r="D161" s="86" t="s">
        <v>68</v>
      </c>
      <c r="E161" s="68">
        <v>0.0</v>
      </c>
      <c r="F161" s="68">
        <v>19191.0</v>
      </c>
      <c r="G161" s="68">
        <v>7794.0</v>
      </c>
      <c r="H161" s="69">
        <f t="shared" si="3"/>
        <v>26985</v>
      </c>
      <c r="I161" s="69">
        <f t="shared" si="4"/>
        <v>0</v>
      </c>
      <c r="J161" s="69">
        <f t="shared" si="5"/>
        <v>0.7111728738</v>
      </c>
      <c r="K161" s="69">
        <f t="shared" si="6"/>
        <v>0.2888271262</v>
      </c>
      <c r="L161" s="69">
        <f t="shared" si="8"/>
        <v>-1</v>
      </c>
      <c r="M161" s="63"/>
      <c r="N161" s="63"/>
      <c r="O161" s="63"/>
      <c r="P161" s="4"/>
      <c r="Q161" s="4"/>
      <c r="R161" s="4"/>
      <c r="S161" s="88" t="s">
        <v>69</v>
      </c>
      <c r="T161" s="63"/>
      <c r="U161" s="63"/>
      <c r="V161" s="63"/>
      <c r="W161" s="63"/>
      <c r="X161" s="63"/>
      <c r="Y161" s="63"/>
      <c r="Z161" s="63"/>
      <c r="AD161" s="63"/>
    </row>
    <row r="162">
      <c r="A162" s="86">
        <v>13.0</v>
      </c>
      <c r="B162" s="86">
        <v>5.0</v>
      </c>
      <c r="C162" s="86">
        <v>19.0</v>
      </c>
      <c r="D162" s="86" t="s">
        <v>68</v>
      </c>
      <c r="E162" s="63"/>
      <c r="F162" s="63"/>
      <c r="G162" s="63"/>
      <c r="H162" s="63">
        <f t="shared" si="3"/>
        <v>0</v>
      </c>
      <c r="I162" s="63" t="str">
        <f t="shared" si="4"/>
        <v>#DIV/0!</v>
      </c>
      <c r="J162" s="63" t="str">
        <f t="shared" si="5"/>
        <v>#DIV/0!</v>
      </c>
      <c r="K162" s="63" t="str">
        <f t="shared" si="6"/>
        <v>#DIV/0!</v>
      </c>
      <c r="L162" s="63" t="str">
        <f t="shared" si="8"/>
        <v>#DIV/0!</v>
      </c>
      <c r="M162" s="63"/>
      <c r="N162" s="63"/>
      <c r="O162" s="63"/>
      <c r="P162" s="4"/>
      <c r="Q162" s="4"/>
      <c r="R162" s="4"/>
      <c r="S162" s="88">
        <v>26578.79232</v>
      </c>
      <c r="T162" s="63"/>
      <c r="U162" s="63"/>
      <c r="V162" s="63"/>
      <c r="W162" s="63"/>
      <c r="X162" s="63"/>
      <c r="Y162" s="63"/>
      <c r="Z162" s="63"/>
      <c r="AD162" s="63"/>
    </row>
    <row r="163">
      <c r="A163" s="86">
        <v>14.0</v>
      </c>
      <c r="B163" s="86">
        <v>5.0</v>
      </c>
      <c r="C163" s="86">
        <v>19.0</v>
      </c>
      <c r="D163" s="86" t="s">
        <v>68</v>
      </c>
      <c r="E163" s="63"/>
      <c r="F163" s="63"/>
      <c r="G163" s="63"/>
      <c r="H163" s="63">
        <f t="shared" si="3"/>
        <v>0</v>
      </c>
      <c r="I163" s="63" t="str">
        <f t="shared" si="4"/>
        <v>#DIV/0!</v>
      </c>
      <c r="J163" s="63" t="str">
        <f t="shared" si="5"/>
        <v>#DIV/0!</v>
      </c>
      <c r="K163" s="63" t="str">
        <f t="shared" si="6"/>
        <v>#DIV/0!</v>
      </c>
      <c r="L163" s="63" t="str">
        <f t="shared" si="8"/>
        <v>#DIV/0!</v>
      </c>
      <c r="M163" s="63"/>
      <c r="N163" s="63"/>
      <c r="O163" s="63"/>
      <c r="P163" s="4"/>
      <c r="Q163" s="4"/>
      <c r="R163" s="4"/>
      <c r="S163" s="249"/>
      <c r="T163" s="63"/>
      <c r="U163" s="63"/>
      <c r="V163" s="63"/>
      <c r="W163" s="63"/>
      <c r="X163" s="63"/>
      <c r="Y163" s="63"/>
      <c r="Z163" s="63"/>
      <c r="AD163" s="63"/>
    </row>
    <row r="164">
      <c r="A164" s="86">
        <v>15.0</v>
      </c>
      <c r="B164" s="86">
        <v>5.0</v>
      </c>
      <c r="C164" s="86">
        <v>19.0</v>
      </c>
      <c r="D164" s="86" t="s">
        <v>68</v>
      </c>
      <c r="E164" s="63"/>
      <c r="F164" s="63"/>
      <c r="G164" s="63"/>
      <c r="H164" s="63">
        <f t="shared" si="3"/>
        <v>0</v>
      </c>
      <c r="I164" s="63" t="str">
        <f t="shared" si="4"/>
        <v>#DIV/0!</v>
      </c>
      <c r="J164" s="63" t="str">
        <f t="shared" si="5"/>
        <v>#DIV/0!</v>
      </c>
      <c r="K164" s="63" t="str">
        <f t="shared" si="6"/>
        <v>#DIV/0!</v>
      </c>
      <c r="L164" s="63" t="str">
        <f t="shared" si="8"/>
        <v>#DIV/0!</v>
      </c>
      <c r="M164" s="63"/>
      <c r="N164" s="63"/>
      <c r="O164" s="63"/>
      <c r="P164" s="4"/>
      <c r="Q164" s="4"/>
      <c r="R164" s="4"/>
      <c r="S164" s="249"/>
      <c r="T164" s="63"/>
      <c r="U164" s="63"/>
      <c r="V164" s="63"/>
      <c r="W164" s="63"/>
      <c r="X164" s="63"/>
      <c r="Y164" s="63"/>
      <c r="Z164" s="63"/>
      <c r="AD164" s="63"/>
    </row>
    <row r="165">
      <c r="A165" s="86">
        <v>16.0</v>
      </c>
      <c r="B165" s="86">
        <v>5.0</v>
      </c>
      <c r="C165" s="86">
        <v>19.0</v>
      </c>
      <c r="D165" s="86" t="s">
        <v>68</v>
      </c>
      <c r="E165" s="63"/>
      <c r="F165" s="63"/>
      <c r="G165" s="63"/>
      <c r="H165" s="63">
        <f t="shared" si="3"/>
        <v>0</v>
      </c>
      <c r="I165" s="63" t="str">
        <f t="shared" si="4"/>
        <v>#DIV/0!</v>
      </c>
      <c r="J165" s="63" t="str">
        <f t="shared" si="5"/>
        <v>#DIV/0!</v>
      </c>
      <c r="K165" s="63" t="str">
        <f t="shared" si="6"/>
        <v>#DIV/0!</v>
      </c>
      <c r="L165" s="63" t="str">
        <f t="shared" si="8"/>
        <v>#DIV/0!</v>
      </c>
      <c r="M165" s="63"/>
      <c r="N165" s="63"/>
      <c r="O165" s="63"/>
      <c r="P165" s="4"/>
      <c r="Q165" s="4"/>
      <c r="R165" s="4"/>
      <c r="S165" s="249"/>
      <c r="T165" s="63"/>
      <c r="U165" s="63"/>
      <c r="V165" s="63"/>
      <c r="W165" s="63"/>
      <c r="X165" s="63"/>
      <c r="Y165" s="63"/>
      <c r="Z165" s="63"/>
      <c r="AD165" s="63"/>
    </row>
    <row r="166">
      <c r="A166" s="86">
        <v>17.0</v>
      </c>
      <c r="B166" s="86">
        <v>5.0</v>
      </c>
      <c r="C166" s="86">
        <v>19.0</v>
      </c>
      <c r="D166" s="86" t="s">
        <v>68</v>
      </c>
      <c r="E166" s="63"/>
      <c r="F166" s="63"/>
      <c r="G166" s="63"/>
      <c r="H166" s="63">
        <f t="shared" si="3"/>
        <v>0</v>
      </c>
      <c r="I166" s="63" t="str">
        <f t="shared" si="4"/>
        <v>#DIV/0!</v>
      </c>
      <c r="J166" s="63" t="str">
        <f t="shared" si="5"/>
        <v>#DIV/0!</v>
      </c>
      <c r="K166" s="63" t="str">
        <f t="shared" si="6"/>
        <v>#DIV/0!</v>
      </c>
      <c r="L166" s="63" t="str">
        <f t="shared" si="8"/>
        <v>#DIV/0!</v>
      </c>
      <c r="M166" s="63"/>
      <c r="N166" s="63"/>
      <c r="O166" s="63"/>
      <c r="P166" s="4"/>
      <c r="Q166" s="4"/>
      <c r="R166" s="4"/>
      <c r="S166" s="249"/>
      <c r="T166" s="63"/>
      <c r="U166" s="63"/>
      <c r="V166" s="63"/>
      <c r="W166" s="63"/>
      <c r="X166" s="63"/>
      <c r="Y166" s="63"/>
      <c r="Z166" s="63"/>
      <c r="AD166" s="63"/>
    </row>
    <row r="167">
      <c r="A167" s="86">
        <v>18.0</v>
      </c>
      <c r="B167" s="86">
        <v>5.0</v>
      </c>
      <c r="C167" s="86">
        <v>19.0</v>
      </c>
      <c r="D167" s="86" t="s">
        <v>68</v>
      </c>
      <c r="E167" s="63"/>
      <c r="F167" s="63"/>
      <c r="G167" s="63"/>
      <c r="H167" s="63">
        <f t="shared" si="3"/>
        <v>0</v>
      </c>
      <c r="I167" s="63" t="str">
        <f t="shared" si="4"/>
        <v>#DIV/0!</v>
      </c>
      <c r="J167" s="63" t="str">
        <f t="shared" si="5"/>
        <v>#DIV/0!</v>
      </c>
      <c r="K167" s="63" t="str">
        <f t="shared" si="6"/>
        <v>#DIV/0!</v>
      </c>
      <c r="L167" s="63" t="str">
        <f t="shared" si="8"/>
        <v>#DIV/0!</v>
      </c>
      <c r="M167" s="63"/>
      <c r="N167" s="63"/>
      <c r="O167" s="63"/>
      <c r="P167" s="4"/>
      <c r="Q167" s="4"/>
      <c r="R167" s="4"/>
      <c r="S167" s="249"/>
      <c r="T167" s="63"/>
      <c r="U167" s="63"/>
      <c r="V167" s="63"/>
      <c r="W167" s="63"/>
      <c r="X167" s="63"/>
      <c r="Y167" s="63"/>
      <c r="Z167" s="63"/>
      <c r="AD167" s="63"/>
    </row>
    <row r="168">
      <c r="A168" s="86">
        <v>19.0</v>
      </c>
      <c r="B168" s="86">
        <v>5.0</v>
      </c>
      <c r="C168" s="86">
        <v>19.0</v>
      </c>
      <c r="D168" s="86" t="s">
        <v>68</v>
      </c>
      <c r="E168" s="63"/>
      <c r="F168" s="63"/>
      <c r="G168" s="63"/>
      <c r="H168" s="63">
        <f t="shared" si="3"/>
        <v>0</v>
      </c>
      <c r="I168" s="63" t="str">
        <f t="shared" si="4"/>
        <v>#DIV/0!</v>
      </c>
      <c r="J168" s="63" t="str">
        <f t="shared" si="5"/>
        <v>#DIV/0!</v>
      </c>
      <c r="K168" s="63" t="str">
        <f t="shared" si="6"/>
        <v>#DIV/0!</v>
      </c>
      <c r="L168" s="63" t="str">
        <f t="shared" si="8"/>
        <v>#DIV/0!</v>
      </c>
      <c r="M168" s="63"/>
      <c r="N168" s="63"/>
      <c r="O168" s="63"/>
      <c r="P168" s="4"/>
      <c r="Q168" s="4"/>
      <c r="R168" s="4"/>
      <c r="S168" s="249"/>
      <c r="T168" s="63"/>
      <c r="U168" s="63"/>
      <c r="V168" s="63"/>
      <c r="W168" s="63"/>
      <c r="X168" s="63"/>
      <c r="Y168" s="63"/>
      <c r="Z168" s="63"/>
      <c r="AD168" s="63"/>
    </row>
    <row r="169">
      <c r="A169" s="86">
        <v>20.0</v>
      </c>
      <c r="B169" s="86">
        <v>5.0</v>
      </c>
      <c r="C169" s="86">
        <v>19.0</v>
      </c>
      <c r="D169" s="86" t="s">
        <v>68</v>
      </c>
      <c r="E169" s="63"/>
      <c r="F169" s="63"/>
      <c r="G169" s="63"/>
      <c r="H169" s="63">
        <f t="shared" si="3"/>
        <v>0</v>
      </c>
      <c r="I169" s="63" t="str">
        <f t="shared" si="4"/>
        <v>#DIV/0!</v>
      </c>
      <c r="J169" s="63" t="str">
        <f t="shared" si="5"/>
        <v>#DIV/0!</v>
      </c>
      <c r="K169" s="63" t="str">
        <f t="shared" si="6"/>
        <v>#DIV/0!</v>
      </c>
      <c r="L169" s="63" t="str">
        <f t="shared" si="8"/>
        <v>#DIV/0!</v>
      </c>
      <c r="M169" s="63"/>
      <c r="N169" s="63"/>
      <c r="O169" s="63"/>
      <c r="P169" s="4"/>
      <c r="Q169" s="4"/>
      <c r="R169" s="4"/>
      <c r="S169" s="249"/>
      <c r="T169" s="63"/>
      <c r="U169" s="63"/>
      <c r="V169" s="63"/>
      <c r="W169" s="63"/>
      <c r="X169" s="63"/>
      <c r="Y169" s="63"/>
      <c r="Z169" s="63"/>
      <c r="AD169" s="63"/>
    </row>
    <row r="170">
      <c r="A170" s="86">
        <v>21.0</v>
      </c>
      <c r="B170" s="86">
        <v>5.0</v>
      </c>
      <c r="C170" s="86">
        <v>19.0</v>
      </c>
      <c r="D170" s="86" t="s">
        <v>68</v>
      </c>
      <c r="E170" s="63"/>
      <c r="F170" s="63"/>
      <c r="G170" s="63"/>
      <c r="H170" s="63">
        <f t="shared" si="3"/>
        <v>0</v>
      </c>
      <c r="I170" s="63" t="str">
        <f t="shared" si="4"/>
        <v>#DIV/0!</v>
      </c>
      <c r="J170" s="63" t="str">
        <f t="shared" si="5"/>
        <v>#DIV/0!</v>
      </c>
      <c r="K170" s="63" t="str">
        <f t="shared" si="6"/>
        <v>#DIV/0!</v>
      </c>
      <c r="L170" s="63" t="str">
        <f t="shared" si="8"/>
        <v>#DIV/0!</v>
      </c>
      <c r="M170" s="63"/>
      <c r="N170" s="63"/>
      <c r="O170" s="63"/>
      <c r="P170" s="4"/>
      <c r="Q170" s="4"/>
      <c r="R170" s="4"/>
      <c r="S170" s="249"/>
      <c r="T170" s="63"/>
      <c r="U170" s="63"/>
      <c r="V170" s="63"/>
      <c r="W170" s="63"/>
      <c r="X170" s="63"/>
      <c r="Y170" s="63"/>
      <c r="Z170" s="63"/>
      <c r="AD170" s="63"/>
    </row>
    <row r="171">
      <c r="A171" s="86">
        <v>22.0</v>
      </c>
      <c r="B171" s="86">
        <v>5.0</v>
      </c>
      <c r="C171" s="86">
        <v>19.0</v>
      </c>
      <c r="D171" s="86" t="s">
        <v>68</v>
      </c>
      <c r="E171" s="63"/>
      <c r="F171" s="63"/>
      <c r="G171" s="63"/>
      <c r="H171" s="63">
        <f t="shared" si="3"/>
        <v>0</v>
      </c>
      <c r="I171" s="63" t="str">
        <f t="shared" si="4"/>
        <v>#DIV/0!</v>
      </c>
      <c r="J171" s="63" t="str">
        <f t="shared" si="5"/>
        <v>#DIV/0!</v>
      </c>
      <c r="K171" s="63" t="str">
        <f t="shared" si="6"/>
        <v>#DIV/0!</v>
      </c>
      <c r="L171" s="63" t="str">
        <f t="shared" si="8"/>
        <v>#DIV/0!</v>
      </c>
      <c r="M171" s="63"/>
      <c r="N171" s="63"/>
      <c r="O171" s="63"/>
      <c r="P171" s="4"/>
      <c r="Q171" s="4"/>
      <c r="R171" s="4"/>
      <c r="S171" s="249"/>
      <c r="T171" s="63"/>
      <c r="U171" s="63"/>
      <c r="V171" s="63"/>
      <c r="W171" s="63"/>
      <c r="X171" s="63"/>
      <c r="Y171" s="63"/>
      <c r="Z171" s="63"/>
      <c r="AD171" s="63"/>
    </row>
    <row r="172">
      <c r="A172" s="86">
        <v>23.0</v>
      </c>
      <c r="B172" s="86">
        <v>5.0</v>
      </c>
      <c r="C172" s="86">
        <v>25.0</v>
      </c>
      <c r="D172" s="86" t="s">
        <v>68</v>
      </c>
      <c r="E172" s="63"/>
      <c r="F172" s="63"/>
      <c r="G172" s="63"/>
      <c r="H172" s="63">
        <f t="shared" si="3"/>
        <v>0</v>
      </c>
      <c r="I172" s="63" t="str">
        <f t="shared" si="4"/>
        <v>#DIV/0!</v>
      </c>
      <c r="J172" s="63" t="str">
        <f t="shared" si="5"/>
        <v>#DIV/0!</v>
      </c>
      <c r="K172" s="63" t="str">
        <f t="shared" si="6"/>
        <v>#DIV/0!</v>
      </c>
      <c r="L172" s="63" t="str">
        <f t="shared" si="8"/>
        <v>#DIV/0!</v>
      </c>
      <c r="M172" s="63"/>
      <c r="N172" s="63"/>
      <c r="O172" s="63"/>
      <c r="P172" s="4"/>
      <c r="Q172" s="4"/>
      <c r="R172" s="4"/>
      <c r="S172" s="249"/>
      <c r="T172" s="63"/>
      <c r="U172" s="63"/>
      <c r="V172" s="63"/>
      <c r="W172" s="63"/>
      <c r="X172" s="63"/>
      <c r="Y172" s="63"/>
      <c r="Z172" s="63"/>
      <c r="AD172" s="63"/>
    </row>
    <row r="173">
      <c r="A173" s="86">
        <v>24.0</v>
      </c>
      <c r="B173" s="86">
        <v>5.0</v>
      </c>
      <c r="C173" s="86">
        <v>25.0</v>
      </c>
      <c r="D173" s="86" t="s">
        <v>68</v>
      </c>
      <c r="E173" s="63"/>
      <c r="F173" s="63"/>
      <c r="G173" s="63"/>
      <c r="H173" s="63">
        <f t="shared" si="3"/>
        <v>0</v>
      </c>
      <c r="I173" s="63" t="str">
        <f t="shared" si="4"/>
        <v>#DIV/0!</v>
      </c>
      <c r="J173" s="63" t="str">
        <f t="shared" si="5"/>
        <v>#DIV/0!</v>
      </c>
      <c r="K173" s="63" t="str">
        <f t="shared" si="6"/>
        <v>#DIV/0!</v>
      </c>
      <c r="L173" s="63" t="str">
        <f t="shared" si="8"/>
        <v>#DIV/0!</v>
      </c>
      <c r="M173" s="63"/>
      <c r="N173" s="63"/>
      <c r="O173" s="63"/>
      <c r="P173" s="4"/>
      <c r="Q173" s="4"/>
      <c r="R173" s="4"/>
      <c r="S173" s="249"/>
      <c r="T173" s="63"/>
      <c r="U173" s="63"/>
      <c r="V173" s="63"/>
      <c r="W173" s="63"/>
      <c r="X173" s="63"/>
      <c r="Y173" s="63"/>
      <c r="Z173" s="63"/>
      <c r="AD173" s="63"/>
    </row>
    <row r="174">
      <c r="A174" s="86">
        <v>25.0</v>
      </c>
      <c r="B174" s="86">
        <v>5.0</v>
      </c>
      <c r="C174" s="86">
        <v>25.0</v>
      </c>
      <c r="D174" s="86" t="s">
        <v>68</v>
      </c>
      <c r="E174" s="63"/>
      <c r="F174" s="63"/>
      <c r="G174" s="63"/>
      <c r="H174" s="63">
        <f t="shared" si="3"/>
        <v>0</v>
      </c>
      <c r="I174" s="63" t="str">
        <f t="shared" si="4"/>
        <v>#DIV/0!</v>
      </c>
      <c r="J174" s="63" t="str">
        <f t="shared" si="5"/>
        <v>#DIV/0!</v>
      </c>
      <c r="K174" s="63" t="str">
        <f t="shared" si="6"/>
        <v>#DIV/0!</v>
      </c>
      <c r="L174" s="63" t="str">
        <f t="shared" si="8"/>
        <v>#DIV/0!</v>
      </c>
      <c r="M174" s="63"/>
      <c r="N174" s="63"/>
      <c r="O174" s="63"/>
      <c r="P174" s="4"/>
      <c r="Q174" s="4"/>
      <c r="R174" s="4"/>
      <c r="S174" s="249"/>
      <c r="T174" s="63"/>
      <c r="U174" s="63"/>
      <c r="V174" s="63"/>
      <c r="W174" s="63"/>
      <c r="X174" s="63"/>
      <c r="Y174" s="63"/>
      <c r="Z174" s="63"/>
      <c r="AD174" s="63"/>
    </row>
    <row r="175">
      <c r="A175" s="86">
        <v>26.0</v>
      </c>
      <c r="B175" s="86">
        <v>5.0</v>
      </c>
      <c r="C175" s="86">
        <v>25.0</v>
      </c>
      <c r="D175" s="86" t="s">
        <v>68</v>
      </c>
      <c r="E175" s="63"/>
      <c r="F175" s="63"/>
      <c r="G175" s="63"/>
      <c r="H175" s="63">
        <f t="shared" si="3"/>
        <v>0</v>
      </c>
      <c r="I175" s="63" t="str">
        <f t="shared" si="4"/>
        <v>#DIV/0!</v>
      </c>
      <c r="J175" s="63" t="str">
        <f t="shared" si="5"/>
        <v>#DIV/0!</v>
      </c>
      <c r="K175" s="63" t="str">
        <f t="shared" si="6"/>
        <v>#DIV/0!</v>
      </c>
      <c r="L175" s="63" t="str">
        <f t="shared" si="8"/>
        <v>#DIV/0!</v>
      </c>
      <c r="M175" s="63"/>
      <c r="N175" s="63"/>
      <c r="O175" s="63"/>
      <c r="P175" s="4"/>
      <c r="Q175" s="4"/>
      <c r="R175" s="4"/>
      <c r="S175" s="249"/>
      <c r="T175" s="63"/>
      <c r="U175" s="63"/>
      <c r="V175" s="63"/>
      <c r="W175" s="63"/>
      <c r="X175" s="63"/>
      <c r="Y175" s="63"/>
      <c r="Z175" s="63"/>
      <c r="AD175" s="63"/>
    </row>
    <row r="176">
      <c r="A176" s="86">
        <v>27.0</v>
      </c>
      <c r="B176" s="86">
        <v>5.0</v>
      </c>
      <c r="C176" s="86">
        <v>25.0</v>
      </c>
      <c r="D176" s="86" t="s">
        <v>68</v>
      </c>
      <c r="E176" s="63"/>
      <c r="F176" s="63"/>
      <c r="G176" s="63"/>
      <c r="H176" s="63">
        <f t="shared" si="3"/>
        <v>0</v>
      </c>
      <c r="I176" s="63" t="str">
        <f t="shared" si="4"/>
        <v>#DIV/0!</v>
      </c>
      <c r="J176" s="63" t="str">
        <f t="shared" si="5"/>
        <v>#DIV/0!</v>
      </c>
      <c r="K176" s="63" t="str">
        <f t="shared" si="6"/>
        <v>#DIV/0!</v>
      </c>
      <c r="L176" s="63" t="str">
        <f t="shared" si="8"/>
        <v>#DIV/0!</v>
      </c>
      <c r="M176" s="63"/>
      <c r="N176" s="63"/>
      <c r="O176" s="63"/>
      <c r="P176" s="4"/>
      <c r="Q176" s="4"/>
      <c r="R176" s="4"/>
      <c r="S176" s="249"/>
      <c r="T176" s="63"/>
      <c r="U176" s="63"/>
      <c r="V176" s="63"/>
      <c r="W176" s="63"/>
      <c r="X176" s="63"/>
      <c r="Y176" s="63"/>
      <c r="Z176" s="63"/>
      <c r="AD176" s="63"/>
    </row>
    <row r="177">
      <c r="A177" s="86">
        <v>28.0</v>
      </c>
      <c r="B177" s="86">
        <v>5.0</v>
      </c>
      <c r="C177" s="86">
        <v>25.0</v>
      </c>
      <c r="D177" s="86" t="s">
        <v>68</v>
      </c>
      <c r="E177" s="63"/>
      <c r="F177" s="63"/>
      <c r="G177" s="63"/>
      <c r="H177" s="63">
        <f t="shared" si="3"/>
        <v>0</v>
      </c>
      <c r="I177" s="63" t="str">
        <f t="shared" si="4"/>
        <v>#DIV/0!</v>
      </c>
      <c r="J177" s="63" t="str">
        <f t="shared" si="5"/>
        <v>#DIV/0!</v>
      </c>
      <c r="K177" s="63" t="str">
        <f t="shared" si="6"/>
        <v>#DIV/0!</v>
      </c>
      <c r="L177" s="63" t="str">
        <f t="shared" si="8"/>
        <v>#DIV/0!</v>
      </c>
      <c r="M177" s="63"/>
      <c r="N177" s="63"/>
      <c r="O177" s="63"/>
      <c r="P177" s="4"/>
      <c r="Q177" s="4"/>
      <c r="R177" s="4"/>
      <c r="S177" s="249"/>
      <c r="T177" s="63"/>
      <c r="U177" s="63"/>
      <c r="V177" s="63"/>
      <c r="W177" s="63"/>
      <c r="X177" s="63"/>
      <c r="Y177" s="63"/>
      <c r="Z177" s="63"/>
      <c r="AD177" s="63"/>
    </row>
    <row r="178">
      <c r="A178" s="86">
        <v>29.0</v>
      </c>
      <c r="B178" s="86">
        <v>5.0</v>
      </c>
      <c r="C178" s="86">
        <v>25.0</v>
      </c>
      <c r="D178" s="86" t="s">
        <v>68</v>
      </c>
      <c r="E178" s="63"/>
      <c r="F178" s="63"/>
      <c r="G178" s="63"/>
      <c r="H178" s="63">
        <f t="shared" si="3"/>
        <v>0</v>
      </c>
      <c r="I178" s="63" t="str">
        <f t="shared" si="4"/>
        <v>#DIV/0!</v>
      </c>
      <c r="J178" s="63" t="str">
        <f t="shared" si="5"/>
        <v>#DIV/0!</v>
      </c>
      <c r="K178" s="63" t="str">
        <f t="shared" si="6"/>
        <v>#DIV/0!</v>
      </c>
      <c r="L178" s="63" t="str">
        <f t="shared" si="8"/>
        <v>#DIV/0!</v>
      </c>
      <c r="M178" s="63"/>
      <c r="N178" s="63"/>
      <c r="O178" s="63"/>
      <c r="P178" s="4"/>
      <c r="Q178" s="4"/>
      <c r="R178" s="4"/>
      <c r="S178" s="249"/>
      <c r="T178" s="63"/>
      <c r="U178" s="63"/>
      <c r="V178" s="63"/>
      <c r="W178" s="63"/>
      <c r="X178" s="63"/>
      <c r="Y178" s="63"/>
      <c r="Z178" s="63"/>
      <c r="AD178" s="63"/>
    </row>
    <row r="179">
      <c r="A179" s="86">
        <v>30.0</v>
      </c>
      <c r="B179" s="86">
        <v>5.0</v>
      </c>
      <c r="C179" s="86">
        <v>25.0</v>
      </c>
      <c r="D179" s="86" t="s">
        <v>68</v>
      </c>
      <c r="E179" s="63"/>
      <c r="F179" s="63"/>
      <c r="G179" s="63"/>
      <c r="H179" s="63">
        <f t="shared" si="3"/>
        <v>0</v>
      </c>
      <c r="I179" s="63" t="str">
        <f t="shared" si="4"/>
        <v>#DIV/0!</v>
      </c>
      <c r="J179" s="63" t="str">
        <f t="shared" si="5"/>
        <v>#DIV/0!</v>
      </c>
      <c r="K179" s="63" t="str">
        <f t="shared" si="6"/>
        <v>#DIV/0!</v>
      </c>
      <c r="L179" s="63" t="str">
        <f t="shared" si="8"/>
        <v>#DIV/0!</v>
      </c>
      <c r="M179" s="63"/>
      <c r="N179" s="63"/>
      <c r="O179" s="63"/>
      <c r="P179" s="4"/>
      <c r="Q179" s="4"/>
      <c r="R179" s="4"/>
      <c r="S179" s="249"/>
      <c r="T179" s="63"/>
      <c r="U179" s="63"/>
      <c r="V179" s="63"/>
      <c r="W179" s="63"/>
      <c r="X179" s="63"/>
      <c r="Y179" s="63"/>
      <c r="Z179" s="63"/>
      <c r="AD179" s="63"/>
    </row>
    <row r="180">
      <c r="A180" s="86">
        <v>31.0</v>
      </c>
      <c r="B180" s="86">
        <v>5.0</v>
      </c>
      <c r="C180" s="86">
        <v>28.0</v>
      </c>
      <c r="D180" s="86" t="s">
        <v>68</v>
      </c>
      <c r="E180" s="63"/>
      <c r="F180" s="63"/>
      <c r="G180" s="63"/>
      <c r="H180" s="63">
        <f t="shared" si="3"/>
        <v>0</v>
      </c>
      <c r="I180" s="63" t="str">
        <f t="shared" si="4"/>
        <v>#DIV/0!</v>
      </c>
      <c r="J180" s="63" t="str">
        <f t="shared" si="5"/>
        <v>#DIV/0!</v>
      </c>
      <c r="K180" s="63" t="str">
        <f t="shared" si="6"/>
        <v>#DIV/0!</v>
      </c>
      <c r="L180" s="63" t="str">
        <f t="shared" si="8"/>
        <v>#DIV/0!</v>
      </c>
      <c r="M180" s="63"/>
      <c r="N180" s="63"/>
      <c r="O180" s="63"/>
      <c r="P180" s="4"/>
      <c r="Q180" s="4"/>
      <c r="R180" s="4"/>
      <c r="S180" s="249"/>
      <c r="T180" s="63"/>
      <c r="U180" s="63"/>
      <c r="V180" s="63"/>
      <c r="W180" s="63"/>
      <c r="X180" s="63"/>
      <c r="Y180" s="63"/>
      <c r="Z180" s="63"/>
      <c r="AD180" s="63"/>
    </row>
    <row r="181">
      <c r="A181" s="90">
        <v>32.0</v>
      </c>
      <c r="B181" s="90">
        <v>5.0</v>
      </c>
      <c r="C181" s="90">
        <v>28.0</v>
      </c>
      <c r="D181" s="90" t="s">
        <v>68</v>
      </c>
      <c r="E181" s="92"/>
      <c r="F181" s="92"/>
      <c r="G181" s="92"/>
      <c r="H181" s="92">
        <f t="shared" si="3"/>
        <v>0</v>
      </c>
      <c r="I181" s="63" t="str">
        <f t="shared" si="4"/>
        <v>#DIV/0!</v>
      </c>
      <c r="J181" s="63" t="str">
        <f t="shared" si="5"/>
        <v>#DIV/0!</v>
      </c>
      <c r="K181" s="63" t="str">
        <f t="shared" si="6"/>
        <v>#DIV/0!</v>
      </c>
      <c r="L181" s="63" t="str">
        <f t="shared" si="8"/>
        <v>#DIV/0!</v>
      </c>
      <c r="M181" s="92"/>
      <c r="N181" s="92"/>
      <c r="O181" s="92"/>
      <c r="P181" s="93"/>
      <c r="Q181" s="93"/>
      <c r="R181" s="93"/>
      <c r="S181" s="250"/>
      <c r="T181" s="92"/>
      <c r="U181" s="92"/>
      <c r="V181" s="92"/>
      <c r="W181" s="92"/>
      <c r="X181" s="92"/>
      <c r="Y181" s="92"/>
      <c r="Z181" s="92"/>
      <c r="AA181" s="95"/>
      <c r="AB181" s="95"/>
      <c r="AC181" s="95"/>
      <c r="AD181" s="92"/>
      <c r="AE181" s="95"/>
      <c r="AF181" s="95"/>
      <c r="AG181" s="95"/>
      <c r="AH181" s="95"/>
      <c r="AI181" s="95"/>
      <c r="AJ181" s="95"/>
      <c r="AK181" s="95"/>
      <c r="AL181" s="95"/>
      <c r="AM181" s="95"/>
      <c r="AN181" s="95"/>
      <c r="AO181" s="95"/>
      <c r="AP181" s="95"/>
      <c r="AQ181" s="95"/>
      <c r="AR181" s="95"/>
      <c r="AS181" s="95"/>
      <c r="AT181" s="95"/>
      <c r="AU181" s="95"/>
      <c r="AV181" s="95"/>
      <c r="AW181" s="95"/>
      <c r="AX181" s="95"/>
      <c r="AY181" s="95"/>
      <c r="AZ181" s="95"/>
      <c r="BA181" s="95"/>
      <c r="BB181" s="95"/>
    </row>
    <row r="182">
      <c r="A182" s="96">
        <v>1.0</v>
      </c>
      <c r="B182" s="96" t="s">
        <v>70</v>
      </c>
      <c r="C182" s="97">
        <v>24.0</v>
      </c>
      <c r="D182" s="96" t="s">
        <v>71</v>
      </c>
      <c r="E182" s="63"/>
      <c r="F182" s="63"/>
      <c r="G182" s="63"/>
      <c r="H182" s="63">
        <f t="shared" si="3"/>
        <v>0</v>
      </c>
      <c r="I182" s="63"/>
      <c r="J182" s="63"/>
      <c r="K182" s="63"/>
      <c r="L182" s="63"/>
      <c r="M182" s="63"/>
      <c r="N182" s="63"/>
      <c r="O182" s="63"/>
      <c r="P182" s="4"/>
      <c r="Q182" s="4"/>
      <c r="R182" s="4"/>
      <c r="S182" s="249"/>
      <c r="T182" s="63"/>
      <c r="U182" s="63"/>
      <c r="V182" s="63"/>
      <c r="W182" s="63"/>
      <c r="X182" s="63"/>
      <c r="Y182" s="63"/>
      <c r="Z182" s="63"/>
      <c r="AD182" s="63"/>
    </row>
    <row r="183">
      <c r="A183" s="96">
        <v>2.0</v>
      </c>
      <c r="B183" s="96" t="s">
        <v>70</v>
      </c>
      <c r="C183" s="97">
        <v>24.0</v>
      </c>
      <c r="D183" s="96" t="s">
        <v>71</v>
      </c>
      <c r="E183" s="63"/>
      <c r="F183" s="63"/>
      <c r="G183" s="63"/>
      <c r="H183" s="63">
        <f t="shared" si="3"/>
        <v>0</v>
      </c>
      <c r="I183" s="63"/>
      <c r="J183" s="63"/>
      <c r="K183" s="63"/>
      <c r="L183" s="63"/>
      <c r="M183" s="63"/>
      <c r="N183" s="63"/>
      <c r="O183" s="63"/>
      <c r="P183" s="4"/>
      <c r="Q183" s="4"/>
      <c r="R183" s="4"/>
      <c r="S183" s="249"/>
      <c r="T183" s="63"/>
      <c r="U183" s="63"/>
      <c r="V183" s="63"/>
      <c r="W183" s="63"/>
      <c r="X183" s="63"/>
      <c r="Y183" s="63"/>
      <c r="Z183" s="63"/>
      <c r="AD183" s="63"/>
    </row>
    <row r="184">
      <c r="A184" s="96">
        <v>3.0</v>
      </c>
      <c r="B184" s="96" t="s">
        <v>70</v>
      </c>
      <c r="C184" s="97">
        <v>24.0</v>
      </c>
      <c r="D184" s="96" t="s">
        <v>71</v>
      </c>
      <c r="E184" s="63"/>
      <c r="F184" s="63"/>
      <c r="G184" s="63"/>
      <c r="H184" s="63">
        <f t="shared" si="3"/>
        <v>0</v>
      </c>
      <c r="I184" s="63"/>
      <c r="J184" s="63"/>
      <c r="K184" s="63"/>
      <c r="L184" s="63"/>
      <c r="M184" s="63"/>
      <c r="N184" s="63"/>
      <c r="O184" s="63"/>
      <c r="P184" s="4"/>
      <c r="Q184" s="4"/>
      <c r="R184" s="4"/>
      <c r="S184" s="249"/>
      <c r="T184" s="63"/>
      <c r="U184" s="63"/>
      <c r="V184" s="63"/>
      <c r="W184" s="63"/>
      <c r="X184" s="63"/>
      <c r="Y184" s="63"/>
      <c r="Z184" s="63"/>
      <c r="AD184" s="63"/>
    </row>
    <row r="185">
      <c r="A185" s="96">
        <v>4.0</v>
      </c>
      <c r="B185" s="96" t="s">
        <v>70</v>
      </c>
      <c r="C185" s="97">
        <v>24.0</v>
      </c>
      <c r="D185" s="96" t="s">
        <v>71</v>
      </c>
      <c r="E185" s="63"/>
      <c r="F185" s="63"/>
      <c r="G185" s="63"/>
      <c r="H185" s="63">
        <f t="shared" si="3"/>
        <v>0</v>
      </c>
      <c r="I185" s="63"/>
      <c r="J185" s="63"/>
      <c r="K185" s="63"/>
      <c r="L185" s="63"/>
      <c r="M185" s="63"/>
      <c r="N185" s="63"/>
      <c r="O185" s="63"/>
      <c r="P185" s="4"/>
      <c r="Q185" s="4"/>
      <c r="R185" s="4"/>
      <c r="S185" s="249"/>
      <c r="T185" s="63"/>
      <c r="U185" s="63"/>
      <c r="V185" s="63"/>
      <c r="W185" s="63"/>
      <c r="X185" s="63"/>
      <c r="Y185" s="63"/>
      <c r="Z185" s="63"/>
      <c r="AD185" s="63"/>
    </row>
    <row r="186">
      <c r="A186" s="96">
        <v>5.0</v>
      </c>
      <c r="B186" s="96" t="s">
        <v>70</v>
      </c>
      <c r="C186" s="97">
        <v>24.0</v>
      </c>
      <c r="D186" s="96" t="s">
        <v>71</v>
      </c>
      <c r="E186" s="63"/>
      <c r="F186" s="63"/>
      <c r="G186" s="63"/>
      <c r="H186" s="63">
        <f t="shared" si="3"/>
        <v>0</v>
      </c>
      <c r="I186" s="63"/>
      <c r="J186" s="63"/>
      <c r="K186" s="63"/>
      <c r="L186" s="63"/>
      <c r="M186" s="63"/>
      <c r="N186" s="63"/>
      <c r="O186" s="63"/>
      <c r="P186" s="4"/>
      <c r="Q186" s="4"/>
      <c r="R186" s="4"/>
      <c r="S186" s="249"/>
      <c r="T186" s="63"/>
      <c r="U186" s="63"/>
      <c r="V186" s="63"/>
      <c r="W186" s="63"/>
      <c r="X186" s="63"/>
      <c r="Y186" s="63"/>
      <c r="Z186" s="63"/>
      <c r="AD186" s="63"/>
    </row>
    <row r="187">
      <c r="A187" s="96">
        <v>6.0</v>
      </c>
      <c r="B187" s="96" t="s">
        <v>70</v>
      </c>
      <c r="C187" s="97">
        <v>24.0</v>
      </c>
      <c r="D187" s="96" t="s">
        <v>71</v>
      </c>
      <c r="E187" s="63"/>
      <c r="F187" s="63"/>
      <c r="G187" s="63"/>
      <c r="H187" s="63">
        <f t="shared" si="3"/>
        <v>0</v>
      </c>
      <c r="I187" s="63"/>
      <c r="J187" s="63"/>
      <c r="K187" s="63"/>
      <c r="L187" s="63"/>
      <c r="M187" s="63"/>
      <c r="N187" s="63"/>
      <c r="O187" s="63"/>
      <c r="P187" s="4"/>
      <c r="Q187" s="4"/>
      <c r="R187" s="4"/>
      <c r="S187" s="249"/>
      <c r="T187" s="63"/>
      <c r="U187" s="63"/>
      <c r="V187" s="63"/>
      <c r="W187" s="63"/>
      <c r="X187" s="63"/>
      <c r="Y187" s="63"/>
      <c r="Z187" s="63"/>
      <c r="AD187" s="63"/>
    </row>
    <row r="188">
      <c r="A188" s="96">
        <v>7.0</v>
      </c>
      <c r="B188" s="96" t="s">
        <v>70</v>
      </c>
      <c r="C188" s="97">
        <v>24.0</v>
      </c>
      <c r="D188" s="96" t="s">
        <v>71</v>
      </c>
      <c r="E188" s="63"/>
      <c r="F188" s="63"/>
      <c r="G188" s="63"/>
      <c r="H188" s="63">
        <f t="shared" si="3"/>
        <v>0</v>
      </c>
      <c r="I188" s="63"/>
      <c r="J188" s="63"/>
      <c r="K188" s="63"/>
      <c r="L188" s="63"/>
      <c r="M188" s="63"/>
      <c r="N188" s="63"/>
      <c r="O188" s="63"/>
      <c r="P188" s="4"/>
      <c r="Q188" s="4"/>
      <c r="R188" s="4"/>
      <c r="S188" s="249"/>
      <c r="T188" s="63"/>
      <c r="U188" s="63"/>
      <c r="V188" s="63"/>
      <c r="W188" s="63"/>
      <c r="X188" s="63"/>
      <c r="Y188" s="63"/>
      <c r="Z188" s="63"/>
      <c r="AD188" s="63"/>
    </row>
    <row r="189">
      <c r="A189" s="96">
        <v>8.0</v>
      </c>
      <c r="B189" s="96" t="s">
        <v>70</v>
      </c>
      <c r="C189" s="97">
        <v>24.0</v>
      </c>
      <c r="D189" s="96" t="s">
        <v>71</v>
      </c>
      <c r="E189" s="63"/>
      <c r="F189" s="63"/>
      <c r="G189" s="63"/>
      <c r="H189" s="63">
        <f t="shared" si="3"/>
        <v>0</v>
      </c>
      <c r="I189" s="63"/>
      <c r="J189" s="63"/>
      <c r="K189" s="63"/>
      <c r="L189" s="63"/>
      <c r="M189" s="63"/>
      <c r="N189" s="63"/>
      <c r="O189" s="63"/>
      <c r="P189" s="4"/>
      <c r="Q189" s="4"/>
      <c r="R189" s="4"/>
      <c r="S189" s="249"/>
      <c r="T189" s="63"/>
      <c r="U189" s="63"/>
      <c r="V189" s="63"/>
      <c r="W189" s="63"/>
      <c r="X189" s="63"/>
      <c r="Y189" s="63"/>
      <c r="Z189" s="63"/>
      <c r="AD189" s="63"/>
    </row>
    <row r="190">
      <c r="A190" s="96">
        <v>9.0</v>
      </c>
      <c r="B190" s="96" t="s">
        <v>70</v>
      </c>
      <c r="C190" s="97">
        <v>24.0</v>
      </c>
      <c r="D190" s="96" t="s">
        <v>71</v>
      </c>
      <c r="E190" s="63"/>
      <c r="F190" s="63"/>
      <c r="G190" s="63"/>
      <c r="H190" s="63">
        <f t="shared" si="3"/>
        <v>0</v>
      </c>
      <c r="I190" s="63"/>
      <c r="J190" s="63"/>
      <c r="K190" s="63"/>
      <c r="L190" s="63"/>
      <c r="M190" s="63"/>
      <c r="N190" s="63"/>
      <c r="O190" s="63"/>
      <c r="P190" s="4"/>
      <c r="Q190" s="4"/>
      <c r="R190" s="4"/>
      <c r="S190" s="249"/>
      <c r="T190" s="63"/>
      <c r="U190" s="63"/>
      <c r="V190" s="63"/>
      <c r="W190" s="63"/>
      <c r="X190" s="63"/>
      <c r="Y190" s="63"/>
      <c r="Z190" s="63"/>
      <c r="AD190" s="63"/>
    </row>
    <row r="191">
      <c r="A191" s="96">
        <v>10.0</v>
      </c>
      <c r="B191" s="96" t="s">
        <v>70</v>
      </c>
      <c r="C191" s="97">
        <v>24.0</v>
      </c>
      <c r="D191" s="96" t="s">
        <v>71</v>
      </c>
      <c r="E191" s="63"/>
      <c r="F191" s="63"/>
      <c r="G191" s="63"/>
      <c r="H191" s="63">
        <f t="shared" si="3"/>
        <v>0</v>
      </c>
      <c r="I191" s="63"/>
      <c r="J191" s="63"/>
      <c r="K191" s="63"/>
      <c r="L191" s="63"/>
      <c r="M191" s="63"/>
      <c r="N191" s="63"/>
      <c r="O191" s="63"/>
      <c r="P191" s="4"/>
      <c r="Q191" s="4"/>
      <c r="R191" s="4"/>
      <c r="S191" s="249"/>
      <c r="T191" s="63"/>
      <c r="U191" s="63"/>
      <c r="V191" s="63"/>
      <c r="W191" s="63"/>
      <c r="X191" s="63"/>
      <c r="Y191" s="63"/>
      <c r="Z191" s="63"/>
      <c r="AD191" s="63"/>
    </row>
    <row r="192">
      <c r="A192" s="96">
        <v>11.0</v>
      </c>
      <c r="B192" s="96" t="s">
        <v>70</v>
      </c>
      <c r="C192" s="97">
        <v>25.0</v>
      </c>
      <c r="D192" s="96" t="s">
        <v>71</v>
      </c>
      <c r="E192" s="63"/>
      <c r="F192" s="63"/>
      <c r="G192" s="63"/>
      <c r="H192" s="63">
        <f t="shared" si="3"/>
        <v>0</v>
      </c>
      <c r="I192" s="63"/>
      <c r="J192" s="63"/>
      <c r="K192" s="63"/>
      <c r="L192" s="63"/>
      <c r="M192" s="63"/>
      <c r="N192" s="63"/>
      <c r="O192" s="63"/>
      <c r="P192" s="4"/>
      <c r="Q192" s="4"/>
      <c r="R192" s="4"/>
      <c r="S192" s="249"/>
      <c r="T192" s="63"/>
      <c r="U192" s="63"/>
      <c r="V192" s="63"/>
      <c r="W192" s="63"/>
      <c r="X192" s="63"/>
      <c r="Y192" s="63"/>
      <c r="Z192" s="63"/>
      <c r="AD192" s="63"/>
    </row>
    <row r="193">
      <c r="A193" s="96">
        <v>12.0</v>
      </c>
      <c r="B193" s="96" t="s">
        <v>70</v>
      </c>
      <c r="C193" s="97">
        <v>25.0</v>
      </c>
      <c r="D193" s="96" t="s">
        <v>71</v>
      </c>
      <c r="E193" s="63"/>
      <c r="F193" s="63"/>
      <c r="G193" s="63"/>
      <c r="H193" s="63">
        <f t="shared" si="3"/>
        <v>0</v>
      </c>
      <c r="I193" s="63"/>
      <c r="J193" s="63"/>
      <c r="K193" s="63"/>
      <c r="L193" s="63"/>
      <c r="M193" s="63"/>
      <c r="N193" s="63"/>
      <c r="O193" s="63"/>
      <c r="P193" s="4"/>
      <c r="Q193" s="4"/>
      <c r="R193" s="4"/>
      <c r="S193" s="249"/>
      <c r="T193" s="63"/>
      <c r="U193" s="63"/>
      <c r="V193" s="63"/>
      <c r="W193" s="63"/>
      <c r="X193" s="63"/>
      <c r="Y193" s="63"/>
      <c r="Z193" s="63"/>
      <c r="AD193" s="63"/>
    </row>
    <row r="194">
      <c r="A194" s="96">
        <v>13.0</v>
      </c>
      <c r="B194" s="96" t="s">
        <v>70</v>
      </c>
      <c r="C194" s="97">
        <v>25.0</v>
      </c>
      <c r="D194" s="96" t="s">
        <v>71</v>
      </c>
      <c r="E194" s="63"/>
      <c r="F194" s="63"/>
      <c r="G194" s="63"/>
      <c r="H194" s="63">
        <f t="shared" si="3"/>
        <v>0</v>
      </c>
      <c r="I194" s="63"/>
      <c r="J194" s="63"/>
      <c r="K194" s="63"/>
      <c r="L194" s="63"/>
      <c r="M194" s="63"/>
      <c r="N194" s="63"/>
      <c r="O194" s="63"/>
      <c r="P194" s="4"/>
      <c r="Q194" s="4"/>
      <c r="R194" s="4"/>
      <c r="S194" s="249"/>
      <c r="T194" s="63"/>
      <c r="U194" s="63"/>
      <c r="V194" s="63"/>
      <c r="W194" s="63"/>
      <c r="X194" s="63"/>
      <c r="Y194" s="63"/>
      <c r="Z194" s="63"/>
      <c r="AD194" s="63"/>
    </row>
    <row r="195">
      <c r="A195" s="96">
        <v>14.0</v>
      </c>
      <c r="B195" s="96" t="s">
        <v>70</v>
      </c>
      <c r="C195" s="97">
        <v>25.0</v>
      </c>
      <c r="D195" s="96" t="s">
        <v>71</v>
      </c>
      <c r="E195" s="63"/>
      <c r="F195" s="63"/>
      <c r="G195" s="63"/>
      <c r="H195" s="63">
        <f t="shared" si="3"/>
        <v>0</v>
      </c>
      <c r="I195" s="63"/>
      <c r="J195" s="63"/>
      <c r="K195" s="63"/>
      <c r="L195" s="63"/>
      <c r="M195" s="63"/>
      <c r="N195" s="63"/>
      <c r="O195" s="63"/>
      <c r="P195" s="4"/>
      <c r="Q195" s="4"/>
      <c r="R195" s="4"/>
      <c r="S195" s="249"/>
      <c r="T195" s="63"/>
      <c r="U195" s="63"/>
      <c r="V195" s="63"/>
      <c r="W195" s="63"/>
      <c r="X195" s="63"/>
      <c r="Y195" s="63"/>
      <c r="Z195" s="63"/>
      <c r="AD195" s="63"/>
    </row>
    <row r="196">
      <c r="A196" s="96">
        <v>15.0</v>
      </c>
      <c r="B196" s="96" t="s">
        <v>70</v>
      </c>
      <c r="C196" s="97">
        <v>25.0</v>
      </c>
      <c r="D196" s="96" t="s">
        <v>71</v>
      </c>
      <c r="E196" s="63"/>
      <c r="F196" s="63"/>
      <c r="G196" s="63"/>
      <c r="H196" s="63">
        <f t="shared" si="3"/>
        <v>0</v>
      </c>
      <c r="I196" s="63"/>
      <c r="J196" s="63"/>
      <c r="K196" s="63"/>
      <c r="L196" s="63"/>
      <c r="M196" s="63"/>
      <c r="N196" s="63"/>
      <c r="O196" s="63"/>
      <c r="P196" s="4"/>
      <c r="Q196" s="4"/>
      <c r="R196" s="4"/>
      <c r="S196" s="249"/>
      <c r="T196" s="63"/>
      <c r="U196" s="63"/>
      <c r="V196" s="63"/>
      <c r="W196" s="63"/>
      <c r="X196" s="63"/>
      <c r="Y196" s="63"/>
      <c r="Z196" s="63"/>
      <c r="AD196" s="63"/>
    </row>
    <row r="197">
      <c r="A197" s="96">
        <v>16.0</v>
      </c>
      <c r="B197" s="96" t="s">
        <v>70</v>
      </c>
      <c r="C197" s="97">
        <v>25.0</v>
      </c>
      <c r="D197" s="96" t="s">
        <v>71</v>
      </c>
      <c r="E197" s="63"/>
      <c r="F197" s="63"/>
      <c r="G197" s="63"/>
      <c r="H197" s="63">
        <f t="shared" si="3"/>
        <v>0</v>
      </c>
      <c r="I197" s="63"/>
      <c r="J197" s="63"/>
      <c r="K197" s="63"/>
      <c r="L197" s="63"/>
      <c r="M197" s="63"/>
      <c r="N197" s="63"/>
      <c r="O197" s="63"/>
      <c r="P197" s="4"/>
      <c r="Q197" s="4"/>
      <c r="R197" s="4"/>
      <c r="S197" s="249"/>
      <c r="T197" s="63"/>
      <c r="U197" s="63"/>
      <c r="V197" s="63"/>
      <c r="W197" s="63"/>
      <c r="X197" s="63"/>
      <c r="Y197" s="63"/>
      <c r="Z197" s="63"/>
      <c r="AD197" s="63"/>
    </row>
    <row r="198">
      <c r="A198" s="96">
        <v>17.0</v>
      </c>
      <c r="B198" s="96" t="s">
        <v>70</v>
      </c>
      <c r="C198" s="97">
        <v>25.0</v>
      </c>
      <c r="D198" s="96" t="s">
        <v>71</v>
      </c>
      <c r="E198" s="63"/>
      <c r="F198" s="63"/>
      <c r="G198" s="63"/>
      <c r="H198" s="63">
        <f t="shared" si="3"/>
        <v>0</v>
      </c>
      <c r="I198" s="63"/>
      <c r="J198" s="63"/>
      <c r="K198" s="63"/>
      <c r="L198" s="63"/>
      <c r="M198" s="63"/>
      <c r="N198" s="63"/>
      <c r="O198" s="63"/>
      <c r="P198" s="4"/>
      <c r="Q198" s="4"/>
      <c r="R198" s="4"/>
      <c r="S198" s="249"/>
      <c r="T198" s="63"/>
      <c r="U198" s="63"/>
      <c r="V198" s="63"/>
      <c r="W198" s="63"/>
      <c r="X198" s="63"/>
      <c r="Y198" s="63"/>
      <c r="Z198" s="63"/>
      <c r="AD198" s="63"/>
    </row>
    <row r="199">
      <c r="A199" s="96">
        <v>18.0</v>
      </c>
      <c r="B199" s="96" t="s">
        <v>70</v>
      </c>
      <c r="C199" s="97">
        <v>25.0</v>
      </c>
      <c r="D199" s="96" t="s">
        <v>71</v>
      </c>
      <c r="E199" s="63"/>
      <c r="F199" s="63"/>
      <c r="G199" s="63"/>
      <c r="H199" s="63">
        <f t="shared" si="3"/>
        <v>0</v>
      </c>
      <c r="I199" s="63"/>
      <c r="J199" s="63"/>
      <c r="K199" s="63"/>
      <c r="L199" s="63"/>
      <c r="M199" s="63"/>
      <c r="N199" s="63"/>
      <c r="O199" s="63"/>
      <c r="P199" s="4"/>
      <c r="Q199" s="4"/>
      <c r="R199" s="4"/>
      <c r="S199" s="249"/>
      <c r="T199" s="63"/>
      <c r="U199" s="63"/>
      <c r="V199" s="63"/>
      <c r="W199" s="63"/>
      <c r="X199" s="63"/>
      <c r="Y199" s="63"/>
      <c r="Z199" s="63"/>
      <c r="AD199" s="63"/>
    </row>
    <row r="200">
      <c r="A200" s="96">
        <v>19.0</v>
      </c>
      <c r="B200" s="96" t="s">
        <v>70</v>
      </c>
      <c r="C200" s="97">
        <v>28.0</v>
      </c>
      <c r="D200" s="96" t="s">
        <v>71</v>
      </c>
      <c r="E200" s="63"/>
      <c r="F200" s="63"/>
      <c r="G200" s="63"/>
      <c r="H200" s="63">
        <f t="shared" si="3"/>
        <v>0</v>
      </c>
      <c r="I200" s="63"/>
      <c r="J200" s="63"/>
      <c r="K200" s="63"/>
      <c r="L200" s="63"/>
      <c r="M200" s="63"/>
      <c r="N200" s="63"/>
      <c r="O200" s="63"/>
      <c r="P200" s="4"/>
      <c r="Q200" s="4"/>
      <c r="R200" s="4"/>
      <c r="S200" s="249"/>
      <c r="T200" s="63"/>
      <c r="U200" s="63"/>
      <c r="V200" s="63"/>
      <c r="W200" s="63"/>
      <c r="X200" s="63"/>
      <c r="Y200" s="63"/>
      <c r="Z200" s="63"/>
      <c r="AD200" s="63"/>
    </row>
    <row r="201">
      <c r="A201" s="96">
        <v>20.0</v>
      </c>
      <c r="B201" s="96" t="s">
        <v>70</v>
      </c>
      <c r="C201" s="97">
        <v>28.0</v>
      </c>
      <c r="D201" s="96" t="s">
        <v>71</v>
      </c>
      <c r="E201" s="63"/>
      <c r="F201" s="63"/>
      <c r="G201" s="63"/>
      <c r="H201" s="63">
        <f t="shared" si="3"/>
        <v>0</v>
      </c>
      <c r="I201" s="63"/>
      <c r="J201" s="63"/>
      <c r="K201" s="63"/>
      <c r="L201" s="63"/>
      <c r="M201" s="63"/>
      <c r="N201" s="63"/>
      <c r="O201" s="63"/>
      <c r="P201" s="4"/>
      <c r="Q201" s="4"/>
      <c r="R201" s="4"/>
      <c r="S201" s="249"/>
      <c r="T201" s="63"/>
      <c r="U201" s="63"/>
      <c r="V201" s="63"/>
      <c r="W201" s="63"/>
      <c r="X201" s="63"/>
      <c r="Y201" s="63"/>
      <c r="Z201" s="63"/>
      <c r="AD201" s="63"/>
    </row>
    <row r="202">
      <c r="A202" s="96">
        <v>21.0</v>
      </c>
      <c r="B202" s="96" t="s">
        <v>70</v>
      </c>
      <c r="C202" s="97">
        <v>28.0</v>
      </c>
      <c r="D202" s="96" t="s">
        <v>71</v>
      </c>
      <c r="E202" s="63"/>
      <c r="F202" s="63"/>
      <c r="G202" s="63"/>
      <c r="H202" s="63">
        <f t="shared" si="3"/>
        <v>0</v>
      </c>
      <c r="I202" s="63"/>
      <c r="J202" s="63"/>
      <c r="K202" s="63"/>
      <c r="L202" s="63"/>
      <c r="M202" s="63"/>
      <c r="N202" s="63"/>
      <c r="O202" s="63"/>
      <c r="P202" s="4"/>
      <c r="Q202" s="4"/>
      <c r="R202" s="4"/>
      <c r="S202" s="249"/>
      <c r="T202" s="63"/>
      <c r="U202" s="63"/>
      <c r="V202" s="63"/>
      <c r="W202" s="63"/>
      <c r="X202" s="63"/>
      <c r="Y202" s="63"/>
      <c r="Z202" s="63"/>
      <c r="AD202" s="63"/>
    </row>
    <row r="203">
      <c r="A203" s="96">
        <v>22.0</v>
      </c>
      <c r="B203" s="96" t="s">
        <v>70</v>
      </c>
      <c r="C203" s="97">
        <v>28.0</v>
      </c>
      <c r="D203" s="96" t="s">
        <v>71</v>
      </c>
      <c r="E203" s="63"/>
      <c r="F203" s="63"/>
      <c r="G203" s="63"/>
      <c r="H203" s="63">
        <f t="shared" si="3"/>
        <v>0</v>
      </c>
      <c r="I203" s="63"/>
      <c r="J203" s="63"/>
      <c r="K203" s="63"/>
      <c r="L203" s="63"/>
      <c r="M203" s="63"/>
      <c r="N203" s="63"/>
      <c r="O203" s="63"/>
      <c r="P203" s="4"/>
      <c r="Q203" s="4"/>
      <c r="R203" s="4"/>
      <c r="S203" s="249"/>
      <c r="T203" s="63"/>
      <c r="U203" s="63"/>
      <c r="V203" s="63"/>
      <c r="W203" s="63"/>
      <c r="X203" s="63"/>
      <c r="Y203" s="63"/>
      <c r="Z203" s="63"/>
      <c r="AD203" s="63"/>
    </row>
    <row r="204">
      <c r="A204" s="96">
        <v>23.0</v>
      </c>
      <c r="B204" s="96" t="s">
        <v>70</v>
      </c>
      <c r="C204" s="97">
        <v>28.0</v>
      </c>
      <c r="D204" s="96" t="s">
        <v>71</v>
      </c>
      <c r="E204" s="63"/>
      <c r="F204" s="63"/>
      <c r="G204" s="63"/>
      <c r="H204" s="63">
        <f t="shared" si="3"/>
        <v>0</v>
      </c>
      <c r="I204" s="63"/>
      <c r="J204" s="63"/>
      <c r="K204" s="63"/>
      <c r="L204" s="63"/>
      <c r="M204" s="63"/>
      <c r="N204" s="63"/>
      <c r="O204" s="63"/>
      <c r="P204" s="4"/>
      <c r="Q204" s="4"/>
      <c r="R204" s="4"/>
      <c r="S204" s="249"/>
      <c r="T204" s="63"/>
      <c r="U204" s="63"/>
      <c r="V204" s="63"/>
      <c r="W204" s="63"/>
      <c r="X204" s="63"/>
      <c r="Y204" s="63"/>
      <c r="Z204" s="63"/>
      <c r="AD204" s="63"/>
    </row>
    <row r="205">
      <c r="A205" s="96">
        <v>24.0</v>
      </c>
      <c r="B205" s="96" t="s">
        <v>70</v>
      </c>
      <c r="C205" s="97">
        <v>28.0</v>
      </c>
      <c r="D205" s="96" t="s">
        <v>71</v>
      </c>
      <c r="E205" s="63"/>
      <c r="F205" s="63"/>
      <c r="G205" s="63"/>
      <c r="H205" s="63">
        <f t="shared" si="3"/>
        <v>0</v>
      </c>
      <c r="I205" s="63"/>
      <c r="J205" s="63"/>
      <c r="K205" s="63"/>
      <c r="L205" s="63"/>
      <c r="M205" s="63"/>
      <c r="N205" s="63"/>
      <c r="O205" s="63"/>
      <c r="P205" s="4"/>
      <c r="Q205" s="4"/>
      <c r="R205" s="4"/>
      <c r="S205" s="249"/>
      <c r="T205" s="63"/>
      <c r="U205" s="63"/>
      <c r="V205" s="63"/>
      <c r="W205" s="63"/>
      <c r="X205" s="63"/>
      <c r="Y205" s="63"/>
      <c r="Z205" s="63"/>
      <c r="AD205" s="63"/>
    </row>
    <row r="206">
      <c r="A206" s="96">
        <v>25.0</v>
      </c>
      <c r="B206" s="96" t="s">
        <v>70</v>
      </c>
      <c r="C206" s="97">
        <v>28.0</v>
      </c>
      <c r="D206" s="96" t="s">
        <v>71</v>
      </c>
      <c r="E206" s="63"/>
      <c r="F206" s="63"/>
      <c r="G206" s="63"/>
      <c r="H206" s="63">
        <f t="shared" si="3"/>
        <v>0</v>
      </c>
      <c r="I206" s="63"/>
      <c r="J206" s="63"/>
      <c r="K206" s="63"/>
      <c r="L206" s="63"/>
      <c r="M206" s="63"/>
      <c r="N206" s="63"/>
      <c r="O206" s="63"/>
      <c r="P206" s="4"/>
      <c r="Q206" s="4"/>
      <c r="R206" s="4"/>
      <c r="S206" s="249"/>
      <c r="T206" s="63"/>
      <c r="U206" s="63"/>
      <c r="V206" s="63"/>
      <c r="W206" s="63"/>
      <c r="X206" s="63"/>
      <c r="Y206" s="63"/>
      <c r="Z206" s="63"/>
      <c r="AD206" s="63"/>
    </row>
    <row r="207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4"/>
      <c r="Q207" s="4"/>
      <c r="R207" s="4"/>
      <c r="S207" s="63"/>
      <c r="T207" s="63"/>
      <c r="U207" s="63"/>
      <c r="V207" s="63"/>
      <c r="W207" s="63"/>
      <c r="X207" s="63"/>
      <c r="Y207" s="63"/>
      <c r="Z207" s="63"/>
      <c r="AD207" s="63"/>
    </row>
    <row r="208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54" t="s">
        <v>47</v>
      </c>
      <c r="P208" s="4"/>
      <c r="Q208" s="4"/>
      <c r="R208" s="4"/>
      <c r="S208" s="63"/>
      <c r="T208" s="63"/>
      <c r="U208" s="63"/>
      <c r="V208" s="63"/>
      <c r="W208" s="63"/>
      <c r="X208" s="63"/>
      <c r="Y208" s="63"/>
      <c r="Z208" s="63"/>
      <c r="AD208" s="63"/>
    </row>
    <row r="209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2"/>
      <c r="N209" s="54" t="s">
        <v>64</v>
      </c>
      <c r="O209" s="100">
        <f>AVERAGE(L93:L150)</f>
        <v>0.1956670674</v>
      </c>
      <c r="P209" s="4"/>
      <c r="Q209" s="4"/>
      <c r="R209" s="4"/>
      <c r="S209" s="63"/>
      <c r="T209" s="63"/>
      <c r="U209" s="63"/>
      <c r="V209" s="63"/>
      <c r="W209" s="63"/>
      <c r="X209" s="63"/>
      <c r="Y209" s="63"/>
      <c r="Z209" s="63"/>
      <c r="AD209" s="63"/>
    </row>
    <row r="210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2"/>
      <c r="N210" s="54" t="s">
        <v>63</v>
      </c>
      <c r="O210" s="100">
        <f>AVERAGE(L3:L76,L9)</f>
        <v>-0.01645695954</v>
      </c>
      <c r="P210" s="4"/>
      <c r="Q210" s="4"/>
      <c r="R210" s="4"/>
      <c r="S210" s="63"/>
      <c r="T210" s="63"/>
      <c r="U210" s="63"/>
      <c r="V210" s="63"/>
      <c r="W210" s="63"/>
      <c r="X210" s="63"/>
      <c r="Y210" s="63"/>
      <c r="Z210" s="63"/>
      <c r="AD210" s="63"/>
    </row>
    <row r="21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4"/>
      <c r="Q211" s="4"/>
      <c r="R211" s="4"/>
      <c r="S211" s="63"/>
      <c r="T211" s="63"/>
      <c r="U211" s="63"/>
      <c r="V211" s="63"/>
      <c r="W211" s="63"/>
      <c r="X211" s="63"/>
      <c r="Y211" s="63"/>
      <c r="Z211" s="63"/>
      <c r="AD211" s="63"/>
    </row>
    <row r="21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4"/>
      <c r="Q212" s="4"/>
      <c r="R212" s="4"/>
      <c r="S212" s="63"/>
      <c r="T212" s="63"/>
      <c r="U212" s="63"/>
      <c r="V212" s="63"/>
      <c r="W212" s="63"/>
      <c r="X212" s="63"/>
      <c r="Y212" s="63"/>
      <c r="Z212" s="63"/>
      <c r="AD212" s="63"/>
    </row>
    <row r="213">
      <c r="A213" s="48" t="s">
        <v>126</v>
      </c>
      <c r="B213" s="49"/>
      <c r="C213" s="49"/>
      <c r="D213" s="49"/>
      <c r="E213" s="49"/>
      <c r="F213" s="49"/>
      <c r="G213" s="49"/>
      <c r="H213" s="50"/>
      <c r="I213" s="63"/>
      <c r="J213" s="54" t="s">
        <v>73</v>
      </c>
      <c r="K213" s="63"/>
      <c r="L213" s="63"/>
      <c r="M213" s="63"/>
      <c r="N213" s="63"/>
      <c r="O213" s="63"/>
      <c r="P213" s="4"/>
      <c r="Q213" s="4"/>
      <c r="R213" s="4"/>
      <c r="S213" s="63"/>
      <c r="T213" s="63"/>
      <c r="U213" s="63"/>
      <c r="V213" s="63"/>
      <c r="W213" s="63"/>
      <c r="X213" s="63"/>
      <c r="Y213" s="63"/>
      <c r="Z213" s="63"/>
      <c r="AD213" s="63"/>
    </row>
    <row r="214">
      <c r="A214" s="63"/>
      <c r="B214" s="63"/>
      <c r="C214" s="48" t="s">
        <v>74</v>
      </c>
      <c r="D214" s="50"/>
      <c r="E214" s="63"/>
      <c r="F214" s="63"/>
      <c r="G214" s="48" t="s">
        <v>75</v>
      </c>
      <c r="H214" s="50"/>
      <c r="I214" s="63"/>
      <c r="J214" s="62" t="s">
        <v>76</v>
      </c>
      <c r="K214" s="63"/>
      <c r="L214" s="63"/>
      <c r="M214" s="63"/>
      <c r="N214" s="63"/>
      <c r="O214" s="63"/>
      <c r="P214" s="4"/>
      <c r="Q214" s="4"/>
      <c r="R214" s="4"/>
      <c r="S214" s="63"/>
      <c r="T214" s="63"/>
      <c r="U214" s="63"/>
      <c r="V214" s="63"/>
      <c r="W214" s="63"/>
      <c r="X214" s="63"/>
      <c r="Y214" s="63"/>
      <c r="Z214" s="63"/>
      <c r="AD214" s="63"/>
    </row>
    <row r="215">
      <c r="A215" s="62"/>
      <c r="C215" s="101" t="s">
        <v>63</v>
      </c>
      <c r="D215" s="101" t="s">
        <v>64</v>
      </c>
      <c r="E215" s="63"/>
      <c r="G215" s="101" t="s">
        <v>63</v>
      </c>
      <c r="H215" s="101" t="s">
        <v>64</v>
      </c>
      <c r="I215" s="63"/>
      <c r="J215" s="63"/>
      <c r="K215" s="63"/>
      <c r="L215" s="63"/>
      <c r="M215" s="63"/>
      <c r="N215" s="63"/>
      <c r="O215" s="63"/>
      <c r="P215" s="4"/>
      <c r="Q215" s="4"/>
      <c r="R215" s="4"/>
      <c r="S215" s="63"/>
      <c r="T215" s="63"/>
      <c r="U215" s="63"/>
      <c r="V215" s="63"/>
      <c r="W215" s="63"/>
      <c r="X215" s="63"/>
      <c r="Y215" s="63"/>
      <c r="Z215" s="63"/>
      <c r="AD215" s="63"/>
    </row>
    <row r="216">
      <c r="A216" s="63"/>
      <c r="B216" s="54" t="s">
        <v>65</v>
      </c>
      <c r="C216" s="100">
        <f>AVERAGE(A224:A251)</f>
        <v>0.2613586105</v>
      </c>
      <c r="D216" s="100">
        <f>AVERAGE(A257:A284)</f>
        <v>0.380700452</v>
      </c>
      <c r="E216" s="63"/>
      <c r="F216" s="54" t="s">
        <v>65</v>
      </c>
      <c r="G216" s="100">
        <f>AVERAGE(F224:F251)</f>
        <v>0.262812514</v>
      </c>
      <c r="H216" s="100">
        <f>AVERAGE(F257:F284)</f>
        <v>0.2235209172</v>
      </c>
      <c r="I216" s="63"/>
      <c r="J216" s="63"/>
      <c r="K216" s="63"/>
      <c r="L216" s="63"/>
      <c r="M216" s="63"/>
      <c r="N216" s="63"/>
      <c r="O216" s="63"/>
      <c r="P216" s="4"/>
      <c r="Q216" s="4"/>
      <c r="R216" s="4"/>
      <c r="S216" s="63"/>
      <c r="T216" s="63"/>
      <c r="U216" s="63"/>
      <c r="V216" s="63"/>
      <c r="W216" s="63"/>
      <c r="X216" s="63"/>
      <c r="Y216" s="63"/>
      <c r="Z216" s="63"/>
      <c r="AD216" s="63"/>
    </row>
    <row r="217">
      <c r="A217" s="63"/>
      <c r="B217" s="54" t="s">
        <v>66</v>
      </c>
      <c r="C217" s="100">
        <f>AVERAGE(B224:B240)</f>
        <v>0.3276784781</v>
      </c>
      <c r="D217" s="100">
        <f>AVERAGE(B257:B266)</f>
        <v>0.3360000989</v>
      </c>
      <c r="E217" s="63"/>
      <c r="F217" s="54" t="s">
        <v>66</v>
      </c>
      <c r="G217" s="100">
        <f>AVERAGE(G224:G240)</f>
        <v>0.2608300635</v>
      </c>
      <c r="H217" s="100">
        <f>AVERAGE(G257:G266)</f>
        <v>0.3599021575</v>
      </c>
      <c r="I217" s="63"/>
      <c r="J217" s="63"/>
      <c r="K217" s="63"/>
      <c r="L217" s="63"/>
      <c r="M217" s="63"/>
      <c r="N217" s="63"/>
      <c r="O217" s="63"/>
      <c r="P217" s="4"/>
      <c r="Q217" s="4"/>
      <c r="R217" s="4"/>
      <c r="S217" s="63"/>
      <c r="T217" s="63"/>
      <c r="U217" s="63"/>
      <c r="V217" s="63"/>
      <c r="W217" s="63"/>
      <c r="X217" s="63"/>
      <c r="Y217" s="63"/>
      <c r="Z217" s="63"/>
      <c r="AD217" s="63"/>
    </row>
    <row r="218">
      <c r="A218" s="63"/>
      <c r="B218" s="54" t="s">
        <v>67</v>
      </c>
      <c r="C218" s="100">
        <f>AVERAGE(C224:C252)</f>
        <v>0.284941329</v>
      </c>
      <c r="D218" s="100">
        <f>AVERAGE(C257:C276)</f>
        <v>0.4250577537</v>
      </c>
      <c r="E218" s="63"/>
      <c r="F218" s="54" t="s">
        <v>67</v>
      </c>
      <c r="G218" s="100">
        <f>AVERAGE(H224:H252)</f>
        <v>0.340104001</v>
      </c>
      <c r="H218" s="100">
        <f>AVERAGE(H257:H276)</f>
        <v>0.2043780675</v>
      </c>
      <c r="I218" s="63"/>
      <c r="J218" s="63"/>
      <c r="K218" s="63"/>
      <c r="L218" s="63"/>
      <c r="M218" s="63"/>
      <c r="N218" s="63"/>
      <c r="O218" s="63"/>
      <c r="P218" s="4"/>
      <c r="Q218" s="4"/>
      <c r="R218" s="4"/>
      <c r="S218" s="63"/>
      <c r="T218" s="63"/>
      <c r="U218" s="63"/>
      <c r="V218" s="63"/>
      <c r="W218" s="63"/>
      <c r="X218" s="63"/>
      <c r="Y218" s="63"/>
      <c r="Z218" s="63"/>
      <c r="AD218" s="63"/>
    </row>
    <row r="219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4"/>
      <c r="Q219" s="4"/>
      <c r="R219" s="4"/>
      <c r="S219" s="63"/>
      <c r="T219" s="63"/>
      <c r="U219" s="63"/>
      <c r="V219" s="63"/>
      <c r="W219" s="63"/>
      <c r="X219" s="63"/>
      <c r="Y219" s="63"/>
      <c r="Z219" s="63"/>
      <c r="AD219" s="63"/>
    </row>
    <row r="220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4"/>
      <c r="Q220" s="4"/>
      <c r="R220" s="4"/>
      <c r="S220" s="63"/>
      <c r="T220" s="63"/>
      <c r="U220" s="63"/>
      <c r="V220" s="63"/>
      <c r="W220" s="63"/>
      <c r="X220" s="63"/>
      <c r="Y220" s="63"/>
      <c r="Z220" s="63"/>
      <c r="AD220" s="63"/>
    </row>
    <row r="221">
      <c r="A221" s="48" t="s">
        <v>30</v>
      </c>
      <c r="B221" s="49"/>
      <c r="C221" s="49"/>
      <c r="D221" s="49"/>
      <c r="E221" s="49"/>
      <c r="F221" s="49"/>
      <c r="G221" s="49"/>
      <c r="H221" s="50"/>
      <c r="I221" s="63"/>
      <c r="J221" s="63"/>
      <c r="K221" s="63"/>
      <c r="L221" s="63"/>
      <c r="M221" s="63"/>
      <c r="N221" s="63"/>
      <c r="O221" s="63"/>
      <c r="P221" s="4"/>
      <c r="Q221" s="4"/>
      <c r="R221" s="4"/>
      <c r="S221" s="63"/>
      <c r="T221" s="63"/>
      <c r="U221" s="63"/>
      <c r="V221" s="63"/>
      <c r="W221" s="63"/>
      <c r="X221" s="63"/>
      <c r="Y221" s="63"/>
      <c r="Z221" s="63"/>
      <c r="AD221" s="63"/>
    </row>
    <row r="222">
      <c r="A222" s="48" t="s">
        <v>74</v>
      </c>
      <c r="B222" s="49"/>
      <c r="C222" s="50"/>
      <c r="D222" s="102"/>
      <c r="E222" s="102"/>
      <c r="F222" s="48" t="s">
        <v>75</v>
      </c>
      <c r="G222" s="49"/>
      <c r="H222" s="50"/>
      <c r="I222" s="63"/>
      <c r="J222" s="62"/>
      <c r="K222" s="63"/>
      <c r="L222" s="63"/>
      <c r="M222" s="63"/>
      <c r="N222" s="63"/>
      <c r="O222" s="63"/>
      <c r="P222" s="4"/>
      <c r="Q222" s="4"/>
      <c r="R222" s="4"/>
      <c r="S222" s="63"/>
      <c r="T222" s="63"/>
      <c r="U222" s="63"/>
      <c r="V222" s="63"/>
      <c r="W222" s="63"/>
      <c r="X222" s="63"/>
      <c r="Y222" s="63"/>
      <c r="Z222" s="63"/>
      <c r="AD222" s="63"/>
    </row>
    <row r="223">
      <c r="A223" s="102" t="s">
        <v>77</v>
      </c>
      <c r="B223" s="102" t="s">
        <v>78</v>
      </c>
      <c r="C223" s="102" t="s">
        <v>79</v>
      </c>
      <c r="D223" s="63"/>
      <c r="E223" s="63"/>
      <c r="F223" s="102" t="s">
        <v>77</v>
      </c>
      <c r="G223" s="102" t="s">
        <v>78</v>
      </c>
      <c r="H223" s="102" t="s">
        <v>79</v>
      </c>
      <c r="I223" s="63"/>
      <c r="J223" s="63"/>
      <c r="K223" s="63"/>
      <c r="L223" s="63"/>
      <c r="M223" s="63"/>
      <c r="N223" s="63"/>
      <c r="O223" s="63"/>
      <c r="P223" s="4"/>
      <c r="Q223" s="4"/>
      <c r="R223" s="4"/>
      <c r="S223" s="63"/>
      <c r="T223" s="63"/>
      <c r="U223" s="63"/>
      <c r="V223" s="63"/>
      <c r="W223" s="63"/>
      <c r="X223" s="63"/>
      <c r="Y223" s="63"/>
      <c r="Z223" s="63"/>
      <c r="AD223" s="63"/>
    </row>
    <row r="224">
      <c r="A224" s="63">
        <v>0.03485623178844356</v>
      </c>
      <c r="B224" s="63">
        <v>0.5758528824095316</v>
      </c>
      <c r="C224" s="63">
        <v>0.0</v>
      </c>
      <c r="D224" s="63"/>
      <c r="E224" s="63"/>
      <c r="F224" s="63">
        <v>0.3721480015393919</v>
      </c>
      <c r="G224" s="63">
        <v>0.0</v>
      </c>
      <c r="H224" s="63">
        <v>0.6515726483251842</v>
      </c>
      <c r="I224" s="63"/>
      <c r="J224" s="63"/>
      <c r="K224" s="63"/>
      <c r="L224" s="63"/>
      <c r="M224" s="63"/>
      <c r="N224" s="63"/>
      <c r="O224" s="63"/>
      <c r="P224" s="4"/>
      <c r="Q224" s="4"/>
      <c r="R224" s="4"/>
      <c r="S224" s="63"/>
      <c r="T224" s="63"/>
      <c r="U224" s="63"/>
      <c r="V224" s="63"/>
      <c r="W224" s="63"/>
      <c r="X224" s="63"/>
      <c r="Y224" s="63"/>
      <c r="Z224" s="63"/>
      <c r="AD224" s="63"/>
    </row>
    <row r="225">
      <c r="A225" s="63">
        <v>0.0</v>
      </c>
      <c r="B225" s="63">
        <v>0.1895298828414652</v>
      </c>
      <c r="C225" s="63">
        <v>0.3742493175614195</v>
      </c>
      <c r="D225" s="63"/>
      <c r="E225" s="63"/>
      <c r="F225" s="63">
        <v>0.550132071318512</v>
      </c>
      <c r="G225" s="63">
        <v>0.397523357555984</v>
      </c>
      <c r="H225" s="63">
        <v>0.14610251744009706</v>
      </c>
      <c r="I225" s="63"/>
      <c r="J225" s="63"/>
      <c r="K225" s="63"/>
      <c r="L225" s="63"/>
      <c r="M225" s="63"/>
      <c r="N225" s="63"/>
      <c r="O225" s="63"/>
      <c r="P225" s="4"/>
      <c r="Q225" s="4"/>
      <c r="R225" s="4"/>
      <c r="S225" s="63"/>
      <c r="T225" s="63"/>
      <c r="U225" s="63"/>
      <c r="V225" s="63"/>
      <c r="W225" s="63"/>
      <c r="X225" s="63"/>
      <c r="Y225" s="63"/>
      <c r="Z225" s="63"/>
      <c r="AD225" s="63"/>
    </row>
    <row r="226">
      <c r="A226" s="63">
        <v>0.3986021682901326</v>
      </c>
      <c r="B226" s="63">
        <v>0.3000411630430715</v>
      </c>
      <c r="C226" s="63">
        <v>0.20264423076923077</v>
      </c>
      <c r="D226" s="63"/>
      <c r="E226" s="63"/>
      <c r="F226" s="63">
        <v>0.0</v>
      </c>
      <c r="G226" s="63">
        <v>0.2865322007259664</v>
      </c>
      <c r="H226" s="63">
        <v>0.302734375</v>
      </c>
      <c r="P226" s="4"/>
      <c r="Q226" s="4"/>
      <c r="R226" s="4"/>
    </row>
    <row r="227">
      <c r="A227" s="63">
        <v>0.4194814462416746</v>
      </c>
      <c r="B227" s="63">
        <v>0.11110695026962253</v>
      </c>
      <c r="C227" s="63">
        <v>0.7652002338497516</v>
      </c>
      <c r="D227" s="63"/>
      <c r="E227" s="63"/>
      <c r="F227" s="63">
        <v>0.05054709800190295</v>
      </c>
      <c r="G227" s="63">
        <v>0.0704388855602157</v>
      </c>
      <c r="H227" s="63">
        <v>0.011655948553054662</v>
      </c>
      <c r="P227" s="4"/>
      <c r="Q227" s="4"/>
      <c r="R227" s="4"/>
    </row>
    <row r="228">
      <c r="A228" s="63">
        <v>0.4565523059617548</v>
      </c>
      <c r="B228" s="63">
        <v>0.7903797287140761</v>
      </c>
      <c r="C228" s="63">
        <v>0.2072640843762766</v>
      </c>
      <c r="D228" s="63"/>
      <c r="E228" s="63"/>
      <c r="F228" s="63">
        <v>0.04935320584926884</v>
      </c>
      <c r="G228" s="63">
        <v>0.0</v>
      </c>
      <c r="H228" s="63">
        <v>0.22891521521149774</v>
      </c>
      <c r="P228" s="4"/>
      <c r="Q228" s="4"/>
      <c r="R228" s="4"/>
    </row>
    <row r="229">
      <c r="A229" s="63">
        <v>0.19294527644343976</v>
      </c>
      <c r="B229" s="63">
        <v>0.28235967926689576</v>
      </c>
      <c r="C229" s="63">
        <v>0.021324021101121925</v>
      </c>
      <c r="D229" s="63"/>
      <c r="E229" s="63"/>
      <c r="F229" s="63">
        <v>0.34331732127719694</v>
      </c>
      <c r="G229" s="63">
        <v>0.1308347651775487</v>
      </c>
      <c r="H229" s="63">
        <v>0.31491938479827625</v>
      </c>
      <c r="P229" s="4"/>
      <c r="Q229" s="4"/>
      <c r="R229" s="4"/>
    </row>
    <row r="230">
      <c r="A230" s="63">
        <v>0.0</v>
      </c>
      <c r="B230" s="63">
        <v>0.5447322366118306</v>
      </c>
      <c r="C230" s="63">
        <v>0.0</v>
      </c>
      <c r="D230" s="63"/>
      <c r="E230" s="63"/>
      <c r="F230" s="63">
        <v>0.0</v>
      </c>
      <c r="G230" s="63">
        <v>0.0</v>
      </c>
      <c r="H230" s="63">
        <v>0.6601783060921248</v>
      </c>
      <c r="P230" s="4"/>
      <c r="Q230" s="4"/>
      <c r="R230" s="4"/>
    </row>
    <row r="231">
      <c r="A231" s="63">
        <v>1.0</v>
      </c>
      <c r="B231" s="63">
        <v>0.0</v>
      </c>
      <c r="C231" s="63">
        <v>0.23408204937813254</v>
      </c>
      <c r="D231" s="63"/>
      <c r="E231" s="63"/>
      <c r="F231" s="63">
        <v>0.0</v>
      </c>
      <c r="G231" s="63">
        <v>0.631990189208129</v>
      </c>
      <c r="H231" s="63">
        <v>0.4713569704844997</v>
      </c>
      <c r="P231" s="4"/>
      <c r="Q231" s="4"/>
      <c r="R231" s="4"/>
    </row>
    <row r="232">
      <c r="A232" s="63">
        <v>0.0</v>
      </c>
      <c r="B232" s="63">
        <v>0.0</v>
      </c>
      <c r="C232" s="63">
        <v>0.35136143230138006</v>
      </c>
      <c r="D232" s="63"/>
      <c r="E232" s="63"/>
      <c r="F232" s="63">
        <v>0.6408365437534398</v>
      </c>
      <c r="G232" s="63">
        <v>0.4810441736768645</v>
      </c>
      <c r="H232" s="63">
        <v>0.15311450951137634</v>
      </c>
      <c r="P232" s="4"/>
      <c r="Q232" s="4"/>
      <c r="R232" s="4"/>
    </row>
    <row r="233">
      <c r="A233" s="63">
        <v>0.28655294638901196</v>
      </c>
      <c r="B233" s="63">
        <v>0.7853833895415632</v>
      </c>
      <c r="C233" s="63">
        <v>0.7406266240997846</v>
      </c>
      <c r="D233" s="63"/>
      <c r="E233" s="63"/>
      <c r="F233" s="63">
        <v>0.14261187416925122</v>
      </c>
      <c r="G233" s="63">
        <v>0.0</v>
      </c>
      <c r="H233" s="63">
        <v>0.15067933773851067</v>
      </c>
      <c r="P233" s="4"/>
      <c r="Q233" s="4"/>
      <c r="R233" s="4"/>
    </row>
    <row r="234">
      <c r="A234" s="63">
        <v>0.2593980817991401</v>
      </c>
      <c r="B234" s="63">
        <v>0.004409203749675794</v>
      </c>
      <c r="C234" s="63">
        <v>0.1179160419790105</v>
      </c>
      <c r="D234" s="63"/>
      <c r="E234" s="63"/>
      <c r="F234" s="63">
        <v>0.0</v>
      </c>
      <c r="G234" s="63">
        <v>0.6070250842936011</v>
      </c>
      <c r="H234" s="63">
        <v>0.6364692653673163</v>
      </c>
      <c r="P234" s="4"/>
      <c r="Q234" s="4"/>
      <c r="R234" s="4"/>
    </row>
    <row r="235">
      <c r="A235" s="63">
        <v>0.0010371426719388086</v>
      </c>
      <c r="B235" s="63">
        <v>0.3349500074615729</v>
      </c>
      <c r="C235" s="63">
        <v>0.4343340631610198</v>
      </c>
      <c r="D235" s="63"/>
      <c r="E235" s="63"/>
      <c r="F235" s="63">
        <v>0.8290659233810851</v>
      </c>
      <c r="G235" s="63">
        <v>0.2400761080435756</v>
      </c>
      <c r="H235" s="63">
        <v>0.1356366200319145</v>
      </c>
      <c r="P235" s="4"/>
      <c r="Q235" s="4"/>
      <c r="R235" s="4"/>
    </row>
    <row r="236">
      <c r="A236" s="63">
        <v>0.12933801029927605</v>
      </c>
      <c r="B236" s="63">
        <v>0.1469041659390341</v>
      </c>
      <c r="C236" s="63">
        <v>0.35740330306713375</v>
      </c>
      <c r="D236" s="63"/>
      <c r="E236" s="63"/>
      <c r="F236" s="63">
        <v>0.5037316217628182</v>
      </c>
      <c r="G236" s="63">
        <v>0.43840347711353006</v>
      </c>
      <c r="H236" s="63">
        <v>0.24422678201186818</v>
      </c>
      <c r="P236" s="4"/>
      <c r="Q236" s="4"/>
      <c r="R236" s="4"/>
    </row>
    <row r="237">
      <c r="A237" s="63">
        <v>0.4324868266978923</v>
      </c>
      <c r="B237" s="63">
        <v>0.20395640798810444</v>
      </c>
      <c r="C237" s="63">
        <v>0.20670488708662518</v>
      </c>
      <c r="D237" s="63"/>
      <c r="E237" s="63"/>
      <c r="F237" s="63">
        <v>0.07062353629976581</v>
      </c>
      <c r="G237" s="63">
        <v>0.4260573321538143</v>
      </c>
      <c r="H237" s="63">
        <v>0.4399426693700622</v>
      </c>
      <c r="P237" s="4"/>
      <c r="Q237" s="4"/>
      <c r="R237" s="4"/>
    </row>
    <row r="238">
      <c r="A238" s="63">
        <v>0.2994603326113293</v>
      </c>
      <c r="B238" s="63">
        <v>0.10717138134066383</v>
      </c>
      <c r="C238" s="63">
        <v>0.45389518938551626</v>
      </c>
      <c r="D238" s="63"/>
      <c r="E238" s="63"/>
      <c r="F238" s="63">
        <v>0.08520870810235324</v>
      </c>
      <c r="G238" s="63">
        <v>0.6966325526105611</v>
      </c>
      <c r="H238" s="63">
        <v>0.12348973389667185</v>
      </c>
      <c r="P238" s="4"/>
      <c r="Q238" s="4"/>
      <c r="R238" s="4"/>
    </row>
    <row r="239">
      <c r="A239" s="63">
        <v>0.0013217590111813669</v>
      </c>
      <c r="B239" s="63">
        <v>0.4595091095034279</v>
      </c>
      <c r="C239" s="63">
        <v>0.1447090632986407</v>
      </c>
      <c r="D239" s="63"/>
      <c r="E239" s="63"/>
      <c r="F239" s="63">
        <v>0.3409066552352374</v>
      </c>
      <c r="G239" s="63">
        <v>0.0</v>
      </c>
      <c r="H239" s="63">
        <v>0.39431090040371863</v>
      </c>
      <c r="P239" s="4"/>
      <c r="Q239" s="4"/>
      <c r="R239" s="4"/>
    </row>
    <row r="240">
      <c r="A240" s="63">
        <v>0.06222008957133717</v>
      </c>
      <c r="B240" s="63">
        <v>0.734247938311999</v>
      </c>
      <c r="C240" s="63">
        <v>0.0</v>
      </c>
      <c r="D240" s="63"/>
      <c r="E240" s="63"/>
      <c r="F240" s="63">
        <v>0.10816538707613564</v>
      </c>
      <c r="G240" s="63">
        <v>0.027552953332185295</v>
      </c>
      <c r="H240" s="63">
        <v>0.5205058984505011</v>
      </c>
      <c r="P240" s="4"/>
      <c r="Q240" s="4"/>
      <c r="R240" s="4"/>
    </row>
    <row r="241">
      <c r="A241" s="63">
        <v>0.5154484925562953</v>
      </c>
      <c r="B241" s="63"/>
      <c r="C241" s="63">
        <v>0.4996274217585693</v>
      </c>
      <c r="D241" s="63"/>
      <c r="E241" s="63"/>
      <c r="F241" s="63">
        <v>0.0900725667689085</v>
      </c>
      <c r="G241" s="63"/>
      <c r="H241" s="63">
        <v>0.30327868852459017</v>
      </c>
      <c r="P241" s="4"/>
      <c r="Q241" s="4"/>
      <c r="R241" s="4"/>
    </row>
    <row r="242">
      <c r="A242" s="63">
        <v>0.3789790012614083</v>
      </c>
      <c r="B242" s="63"/>
      <c r="C242" s="63">
        <v>0.08881665476682575</v>
      </c>
      <c r="D242" s="63"/>
      <c r="E242" s="63"/>
      <c r="F242" s="63">
        <v>0.20097202641537434</v>
      </c>
      <c r="G242" s="63"/>
      <c r="H242" s="63">
        <v>0.5261733869452482</v>
      </c>
      <c r="P242" s="4"/>
      <c r="Q242" s="4"/>
      <c r="R242" s="4"/>
    </row>
    <row r="243">
      <c r="A243" s="63">
        <v>0.06976413248425771</v>
      </c>
      <c r="B243" s="63"/>
      <c r="C243" s="63">
        <v>0.05014588235294118</v>
      </c>
      <c r="D243" s="63"/>
      <c r="E243" s="63"/>
      <c r="F243" s="63">
        <v>0.5621331246220072</v>
      </c>
      <c r="G243" s="63"/>
      <c r="H243" s="63">
        <v>0.17746823529411765</v>
      </c>
      <c r="P243" s="4"/>
      <c r="Q243" s="4"/>
      <c r="R243" s="4"/>
    </row>
    <row r="244">
      <c r="A244" s="63">
        <v>0.11252379413137951</v>
      </c>
      <c r="B244" s="63"/>
      <c r="C244" s="63">
        <v>0.14383484587114678</v>
      </c>
      <c r="D244" s="63"/>
      <c r="E244" s="63"/>
      <c r="F244" s="63">
        <v>0.2547857630284093</v>
      </c>
      <c r="G244" s="63"/>
      <c r="H244" s="63">
        <v>0.23796219905497637</v>
      </c>
      <c r="P244" s="4"/>
      <c r="Q244" s="4"/>
      <c r="R244" s="4"/>
    </row>
    <row r="245">
      <c r="A245" s="63">
        <v>0.2561007317163763</v>
      </c>
      <c r="B245" s="63"/>
      <c r="C245" s="63">
        <v>0.12013206272979665</v>
      </c>
      <c r="D245" s="63"/>
      <c r="E245" s="63"/>
      <c r="F245" s="63">
        <v>0.3392638264680756</v>
      </c>
      <c r="G245" s="63"/>
      <c r="H245" s="63">
        <v>0.4310047272454416</v>
      </c>
      <c r="P245" s="4"/>
      <c r="Q245" s="4"/>
      <c r="R245" s="4"/>
    </row>
    <row r="246">
      <c r="A246" s="63">
        <v>0.2557915415693688</v>
      </c>
      <c r="B246" s="63"/>
      <c r="C246" s="63">
        <v>0.8239971627498927</v>
      </c>
      <c r="D246" s="63"/>
      <c r="E246" s="63"/>
      <c r="F246" s="63">
        <v>0.6200378071833649</v>
      </c>
      <c r="G246" s="63"/>
      <c r="H246" s="63">
        <v>0.0</v>
      </c>
      <c r="P246" s="4"/>
      <c r="Q246" s="4"/>
      <c r="R246" s="4"/>
    </row>
    <row r="247">
      <c r="A247" s="63">
        <v>0.0</v>
      </c>
      <c r="B247" s="63"/>
      <c r="C247" s="63">
        <v>0.689897455374098</v>
      </c>
      <c r="D247" s="63"/>
      <c r="E247" s="63"/>
      <c r="F247" s="63">
        <v>0.37449535167969183</v>
      </c>
      <c r="G247" s="63"/>
      <c r="H247" s="63">
        <v>0.0</v>
      </c>
      <c r="P247" s="4"/>
      <c r="Q247" s="4"/>
      <c r="R247" s="4"/>
    </row>
    <row r="248">
      <c r="A248" s="63">
        <v>0.7106394013484478</v>
      </c>
      <c r="B248" s="63"/>
      <c r="C248" s="63">
        <v>0.0</v>
      </c>
      <c r="D248" s="63"/>
      <c r="E248" s="63"/>
      <c r="F248" s="63">
        <v>0.0</v>
      </c>
      <c r="G248" s="63"/>
      <c r="H248" s="63">
        <v>0.8541588115526733</v>
      </c>
      <c r="P248" s="4"/>
      <c r="Q248" s="4"/>
      <c r="R248" s="4"/>
    </row>
    <row r="249">
      <c r="A249" s="63">
        <v>0.5288689593833382</v>
      </c>
      <c r="B249" s="63"/>
      <c r="C249" s="63">
        <v>0.33237827822665367</v>
      </c>
      <c r="D249" s="63"/>
      <c r="E249" s="63"/>
      <c r="F249" s="63">
        <v>0.10239401126593536</v>
      </c>
      <c r="G249" s="63"/>
      <c r="H249" s="63">
        <v>0.5461578133058278</v>
      </c>
      <c r="P249" s="4"/>
      <c r="Q249" s="4"/>
      <c r="R249" s="4"/>
    </row>
    <row r="250">
      <c r="A250" s="63">
        <v>0.15711892797319932</v>
      </c>
      <c r="B250" s="63"/>
      <c r="C250" s="63">
        <v>0.34977015490400587</v>
      </c>
      <c r="D250" s="63"/>
      <c r="E250" s="63"/>
      <c r="F250" s="63">
        <v>0.4983807928531547</v>
      </c>
      <c r="G250" s="63"/>
      <c r="H250" s="63">
        <v>0.13825472244756054</v>
      </c>
      <c r="P250" s="4"/>
      <c r="Q250" s="4"/>
      <c r="R250" s="4"/>
    </row>
    <row r="251">
      <c r="A251" s="63">
        <v>0.35855349447255014</v>
      </c>
      <c r="B251" s="63"/>
      <c r="C251" s="63">
        <v>0.5312167300380228</v>
      </c>
      <c r="D251" s="63"/>
      <c r="E251" s="63"/>
      <c r="F251" s="63">
        <v>0.22956717256885892</v>
      </c>
      <c r="G251" s="63"/>
      <c r="H251" s="63">
        <v>0.14840304182509506</v>
      </c>
      <c r="P251" s="4"/>
      <c r="Q251" s="4"/>
      <c r="R251" s="4"/>
    </row>
    <row r="252">
      <c r="A252" s="63"/>
      <c r="B252" s="63"/>
      <c r="C252" s="63">
        <v>0.021767349649854512</v>
      </c>
      <c r="D252" s="63"/>
      <c r="E252" s="63"/>
      <c r="F252" s="63"/>
      <c r="G252" s="63"/>
      <c r="H252" s="63">
        <v>0.9143433212740778</v>
      </c>
      <c r="P252" s="4"/>
      <c r="Q252" s="4"/>
      <c r="R252" s="4"/>
    </row>
    <row r="253">
      <c r="A253" s="63"/>
      <c r="B253" s="63"/>
      <c r="C253" s="63"/>
      <c r="D253" s="63"/>
      <c r="E253" s="63"/>
      <c r="F253" s="63"/>
      <c r="G253" s="63"/>
      <c r="H253" s="63"/>
      <c r="P253" s="4"/>
      <c r="Q253" s="4"/>
      <c r="R253" s="4"/>
    </row>
    <row r="254">
      <c r="A254" s="48" t="s">
        <v>31</v>
      </c>
      <c r="B254" s="49"/>
      <c r="C254" s="49"/>
      <c r="D254" s="49"/>
      <c r="E254" s="49"/>
      <c r="F254" s="49"/>
      <c r="G254" s="49"/>
      <c r="H254" s="50"/>
      <c r="P254" s="4"/>
      <c r="Q254" s="4"/>
      <c r="R254" s="4"/>
    </row>
    <row r="255">
      <c r="A255" s="48" t="s">
        <v>74</v>
      </c>
      <c r="B255" s="49"/>
      <c r="C255" s="50"/>
      <c r="D255" s="102"/>
      <c r="E255" s="102"/>
      <c r="F255" s="48" t="s">
        <v>75</v>
      </c>
      <c r="G255" s="49"/>
      <c r="H255" s="50"/>
      <c r="P255" s="4"/>
      <c r="Q255" s="4"/>
      <c r="R255" s="4"/>
    </row>
    <row r="256">
      <c r="A256" s="102" t="s">
        <v>77</v>
      </c>
      <c r="B256" s="102" t="s">
        <v>80</v>
      </c>
      <c r="C256" s="102" t="s">
        <v>81</v>
      </c>
      <c r="D256" s="63"/>
      <c r="E256" s="63"/>
      <c r="F256" s="102" t="s">
        <v>77</v>
      </c>
      <c r="G256" s="102" t="s">
        <v>80</v>
      </c>
      <c r="H256" s="102" t="s">
        <v>81</v>
      </c>
      <c r="P256" s="4"/>
      <c r="Q256" s="4"/>
      <c r="R256" s="4"/>
    </row>
    <row r="257">
      <c r="A257" s="63">
        <v>0.9164231765808479</v>
      </c>
      <c r="B257" s="63">
        <v>0.6180081346318892</v>
      </c>
      <c r="C257" s="63">
        <v>0.2910360884749709</v>
      </c>
      <c r="D257" s="63"/>
      <c r="E257" s="63"/>
      <c r="F257" s="63">
        <v>0.0</v>
      </c>
      <c r="G257" s="63">
        <v>0.2527706257696183</v>
      </c>
      <c r="H257" s="63">
        <v>0.3951992904262986</v>
      </c>
      <c r="P257" s="4"/>
      <c r="Q257" s="4"/>
      <c r="R257" s="4"/>
    </row>
    <row r="258">
      <c r="A258" s="63">
        <v>0.36218302094818083</v>
      </c>
      <c r="B258" s="63">
        <v>0.0</v>
      </c>
      <c r="C258" s="63">
        <v>0.40303047060775316</v>
      </c>
      <c r="D258" s="63"/>
      <c r="E258" s="63"/>
      <c r="F258" s="63">
        <v>0.13131201764057332</v>
      </c>
      <c r="G258" s="63">
        <v>0.6651868294487606</v>
      </c>
      <c r="H258" s="63">
        <v>0.0</v>
      </c>
      <c r="P258" s="4"/>
      <c r="Q258" s="4"/>
      <c r="R258" s="4"/>
    </row>
    <row r="259">
      <c r="A259" s="63">
        <v>0.5489307989307989</v>
      </c>
      <c r="B259" s="63">
        <v>0.3744000552467111</v>
      </c>
      <c r="C259" s="63">
        <v>0.1711162164303256</v>
      </c>
      <c r="D259" s="63"/>
      <c r="E259" s="63"/>
      <c r="F259" s="63">
        <v>0.011545886545886546</v>
      </c>
      <c r="G259" s="63">
        <v>0.1516867511480957</v>
      </c>
      <c r="H259" s="63">
        <v>0.07018933692466134</v>
      </c>
      <c r="P259" s="4"/>
      <c r="Q259" s="4"/>
      <c r="R259" s="4"/>
    </row>
    <row r="260">
      <c r="A260" s="63">
        <v>0.4517031854170503</v>
      </c>
      <c r="B260" s="63">
        <v>0.5325185360733995</v>
      </c>
      <c r="C260" s="63">
        <v>0.10914186169809892</v>
      </c>
      <c r="D260" s="63"/>
      <c r="E260" s="63"/>
      <c r="F260" s="63">
        <v>0.0</v>
      </c>
      <c r="G260" s="63">
        <v>0.06039882181670447</v>
      </c>
      <c r="H260" s="63">
        <v>0.16102400969476635</v>
      </c>
      <c r="P260" s="4"/>
      <c r="Q260" s="4"/>
      <c r="R260" s="4"/>
    </row>
    <row r="261">
      <c r="A261" s="63">
        <v>0.0</v>
      </c>
      <c r="B261" s="63">
        <v>0.45666987630545886</v>
      </c>
      <c r="C261" s="63">
        <v>0.0</v>
      </c>
      <c r="D261" s="63"/>
      <c r="E261" s="63"/>
      <c r="F261" s="63">
        <v>0.7332497410456305</v>
      </c>
      <c r="G261" s="63">
        <v>0.233575290719206</v>
      </c>
      <c r="H261" s="63">
        <v>0.2798926456071076</v>
      </c>
      <c r="P261" s="4"/>
      <c r="Q261" s="4"/>
      <c r="R261" s="4"/>
    </row>
    <row r="262">
      <c r="A262" s="63">
        <v>0.8083388266315096</v>
      </c>
      <c r="B262" s="63">
        <v>0.3349238052966415</v>
      </c>
      <c r="C262" s="63">
        <v>0.8071014313919053</v>
      </c>
      <c r="D262" s="63"/>
      <c r="E262" s="63"/>
      <c r="F262" s="63">
        <v>0.0</v>
      </c>
      <c r="G262" s="63">
        <v>0.10171623021156975</v>
      </c>
      <c r="H262" s="63">
        <v>0.0</v>
      </c>
      <c r="P262" s="4"/>
      <c r="Q262" s="4"/>
      <c r="R262" s="4"/>
    </row>
    <row r="263">
      <c r="A263" s="63">
        <v>1.0</v>
      </c>
      <c r="B263" s="63">
        <v>0.23651837811721857</v>
      </c>
      <c r="C263" s="63">
        <v>0.480945093501549</v>
      </c>
      <c r="D263" s="63"/>
      <c r="E263" s="63"/>
      <c r="F263" s="63">
        <v>0.0</v>
      </c>
      <c r="G263" s="63">
        <v>0.3934292191622998</v>
      </c>
      <c r="H263" s="63">
        <v>0.1475122242544138</v>
      </c>
      <c r="P263" s="4"/>
      <c r="Q263" s="4"/>
      <c r="R263" s="4"/>
    </row>
    <row r="264">
      <c r="A264" s="63">
        <v>0.06627873517281069</v>
      </c>
      <c r="B264" s="63">
        <v>0.632485262178095</v>
      </c>
      <c r="C264" s="63">
        <v>0.3362328537972566</v>
      </c>
      <c r="D264" s="63"/>
      <c r="E264" s="63"/>
      <c r="F264" s="63">
        <v>0.35214374780189917</v>
      </c>
      <c r="G264" s="63">
        <v>0.2014427551970214</v>
      </c>
      <c r="H264" s="63">
        <v>0.3476078956172633</v>
      </c>
      <c r="P264" s="4"/>
      <c r="Q264" s="4"/>
      <c r="R264" s="4"/>
    </row>
    <row r="265">
      <c r="A265" s="63">
        <v>0.14830068852768258</v>
      </c>
      <c r="B265" s="63">
        <v>0.0</v>
      </c>
      <c r="C265" s="63">
        <v>0.38978892437105694</v>
      </c>
      <c r="D265" s="63"/>
      <c r="E265" s="63"/>
      <c r="F265" s="63">
        <v>0.2946835602225925</v>
      </c>
      <c r="G265" s="63">
        <v>0.8478752176651476</v>
      </c>
      <c r="H265" s="63">
        <v>0.2499805280785108</v>
      </c>
      <c r="P265" s="4"/>
      <c r="Q265" s="4"/>
      <c r="R265" s="4"/>
    </row>
    <row r="266">
      <c r="A266" s="63">
        <v>0.44781863345345135</v>
      </c>
      <c r="B266" s="63">
        <v>0.17447694080047568</v>
      </c>
      <c r="C266" s="63">
        <v>0.6347300924545184</v>
      </c>
      <c r="D266" s="63"/>
      <c r="E266" s="63"/>
      <c r="F266" s="63">
        <v>0.02718399048385404</v>
      </c>
      <c r="G266" s="63">
        <v>0.6909398342561968</v>
      </c>
      <c r="H266" s="63">
        <v>0.1506859528780197</v>
      </c>
      <c r="P266" s="4"/>
      <c r="Q266" s="4"/>
      <c r="R266" s="4"/>
    </row>
    <row r="267">
      <c r="A267" s="63">
        <v>0.10480755472885964</v>
      </c>
      <c r="B267" s="63"/>
      <c r="C267" s="63">
        <v>0.7980778565187846</v>
      </c>
      <c r="D267" s="63"/>
      <c r="E267" s="63"/>
      <c r="F267" s="63">
        <v>0.3993418228645014</v>
      </c>
      <c r="G267" s="63"/>
      <c r="H267" s="63">
        <v>0.07005792317897938</v>
      </c>
      <c r="P267" s="4"/>
      <c r="Q267" s="4"/>
      <c r="R267" s="4"/>
    </row>
    <row r="268">
      <c r="A268" s="63">
        <v>0.4416595917463364</v>
      </c>
      <c r="B268" s="63"/>
      <c r="C268" s="63">
        <v>0.27001312335958005</v>
      </c>
      <c r="D268" s="63"/>
      <c r="E268" s="63"/>
      <c r="F268" s="63">
        <v>0.12679487652726</v>
      </c>
      <c r="G268" s="63"/>
      <c r="H268" s="63">
        <v>0.3281167979002625</v>
      </c>
      <c r="P268" s="4"/>
      <c r="Q268" s="4"/>
      <c r="R268" s="4"/>
    </row>
    <row r="269">
      <c r="A269" s="63">
        <v>0.5811476012049078</v>
      </c>
      <c r="B269" s="63"/>
      <c r="C269" s="63">
        <v>0.7380265008512843</v>
      </c>
      <c r="D269" s="63"/>
      <c r="E269" s="63"/>
      <c r="F269" s="63">
        <v>0.0</v>
      </c>
      <c r="G269" s="63"/>
      <c r="H269" s="63">
        <v>0.0</v>
      </c>
      <c r="P269" s="4"/>
      <c r="Q269" s="4"/>
      <c r="R269" s="4"/>
    </row>
    <row r="270">
      <c r="A270" s="63">
        <v>0.4711131106362239</v>
      </c>
      <c r="B270" s="63"/>
      <c r="C270" s="63">
        <v>0.7290538507821901</v>
      </c>
      <c r="D270" s="63"/>
      <c r="E270" s="63"/>
      <c r="F270" s="63">
        <v>0.08038090953398568</v>
      </c>
      <c r="G270" s="63"/>
      <c r="H270" s="63">
        <v>0.16335740072202165</v>
      </c>
      <c r="P270" s="4"/>
      <c r="Q270" s="4"/>
      <c r="R270" s="4"/>
    </row>
    <row r="271">
      <c r="A271" s="63">
        <v>0.32140348282619147</v>
      </c>
      <c r="B271" s="63"/>
      <c r="C271" s="63">
        <v>0.22828185328185327</v>
      </c>
      <c r="D271" s="63"/>
      <c r="E271" s="63"/>
      <c r="F271" s="63">
        <v>0.2521906311235997</v>
      </c>
      <c r="G271" s="63"/>
      <c r="H271" s="63">
        <v>0.4542990792990793</v>
      </c>
      <c r="P271" s="4"/>
      <c r="Q271" s="4"/>
      <c r="R271" s="4"/>
    </row>
    <row r="272">
      <c r="A272" s="63">
        <v>0.27087667161961365</v>
      </c>
      <c r="B272" s="63"/>
      <c r="C272" s="63">
        <v>0.5659083242757018</v>
      </c>
      <c r="D272" s="63"/>
      <c r="E272" s="63"/>
      <c r="F272" s="63">
        <v>0.09840267459138187</v>
      </c>
      <c r="G272" s="63"/>
      <c r="H272" s="63">
        <v>0.19200929500393538</v>
      </c>
      <c r="P272" s="4"/>
      <c r="Q272" s="4"/>
      <c r="R272" s="4"/>
    </row>
    <row r="273">
      <c r="A273" s="63">
        <v>0.5496696117009429</v>
      </c>
      <c r="B273" s="63"/>
      <c r="C273" s="63">
        <v>0.5253414606614742</v>
      </c>
      <c r="D273" s="63"/>
      <c r="E273" s="63"/>
      <c r="F273" s="63">
        <v>0.06997549929467667</v>
      </c>
      <c r="G273" s="63"/>
      <c r="H273" s="63">
        <v>0.16867968544229972</v>
      </c>
      <c r="P273" s="4"/>
      <c r="Q273" s="4"/>
      <c r="R273" s="4"/>
    </row>
    <row r="274">
      <c r="A274" s="63">
        <v>0.3733821556755973</v>
      </c>
      <c r="B274" s="63"/>
      <c r="C274" s="63">
        <v>0.13857344318266163</v>
      </c>
      <c r="D274" s="63"/>
      <c r="E274" s="63"/>
      <c r="F274" s="63">
        <v>0.22459485915237645</v>
      </c>
      <c r="G274" s="63"/>
      <c r="H274" s="63">
        <v>0.37077859422548803</v>
      </c>
      <c r="P274" s="4"/>
      <c r="Q274" s="4"/>
      <c r="R274" s="4"/>
    </row>
    <row r="275">
      <c r="A275" s="63">
        <v>0.3755688795781261</v>
      </c>
      <c r="B275" s="63"/>
      <c r="C275" s="63">
        <v>0.5752975900878985</v>
      </c>
      <c r="D275" s="63"/>
      <c r="E275" s="63"/>
      <c r="F275" s="63">
        <v>0.2610705771870259</v>
      </c>
      <c r="G275" s="63"/>
      <c r="H275" s="63">
        <v>0.27731828354578186</v>
      </c>
      <c r="P275" s="4"/>
      <c r="Q275" s="4"/>
      <c r="R275" s="4"/>
    </row>
    <row r="276">
      <c r="A276" s="63">
        <v>0.0</v>
      </c>
      <c r="B276" s="63"/>
      <c r="C276" s="63">
        <v>0.30945803735858984</v>
      </c>
      <c r="D276" s="63"/>
      <c r="E276" s="63"/>
      <c r="F276" s="63">
        <v>0.44993677006620547</v>
      </c>
      <c r="G276" s="63"/>
      <c r="H276" s="63">
        <v>0.26085240726124703</v>
      </c>
      <c r="P276" s="4"/>
      <c r="Q276" s="4"/>
      <c r="R276" s="4"/>
    </row>
    <row r="277">
      <c r="A277" s="63">
        <v>0.3044009327460488</v>
      </c>
      <c r="B277" s="63"/>
      <c r="C277" s="63"/>
      <c r="D277" s="63"/>
      <c r="E277" s="63"/>
      <c r="F277" s="63">
        <v>0.32446237554132584</v>
      </c>
      <c r="G277" s="63"/>
      <c r="H277" s="63"/>
      <c r="P277" s="4"/>
      <c r="Q277" s="4"/>
      <c r="R277" s="4"/>
    </row>
    <row r="278">
      <c r="A278" s="63">
        <v>0.18574300997761675</v>
      </c>
      <c r="B278" s="63"/>
      <c r="C278" s="63"/>
      <c r="D278" s="63"/>
      <c r="E278" s="63"/>
      <c r="F278" s="63">
        <v>0.33324481201866535</v>
      </c>
      <c r="G278" s="63"/>
      <c r="H278" s="63"/>
      <c r="P278" s="4"/>
      <c r="Q278" s="4"/>
      <c r="R278" s="4"/>
    </row>
    <row r="279">
      <c r="A279" s="63">
        <v>0.45946180932921793</v>
      </c>
      <c r="B279" s="63"/>
      <c r="C279" s="63"/>
      <c r="D279" s="63"/>
      <c r="E279" s="63"/>
      <c r="F279" s="63">
        <v>0.24766334825892275</v>
      </c>
      <c r="G279" s="63"/>
      <c r="H279" s="63"/>
      <c r="P279" s="4"/>
      <c r="Q279" s="4"/>
      <c r="R279" s="4"/>
    </row>
    <row r="280">
      <c r="A280" s="63">
        <v>0.6471548940276901</v>
      </c>
      <c r="B280" s="63"/>
      <c r="C280" s="63"/>
      <c r="D280" s="63"/>
      <c r="E280" s="63"/>
      <c r="F280" s="63">
        <v>0.0</v>
      </c>
      <c r="G280" s="63"/>
      <c r="H280" s="63"/>
      <c r="P280" s="4"/>
      <c r="Q280" s="4"/>
      <c r="R280" s="4"/>
    </row>
    <row r="281">
      <c r="A281" s="63">
        <v>0.0</v>
      </c>
      <c r="B281" s="63"/>
      <c r="C281" s="63"/>
      <c r="D281" s="63"/>
      <c r="E281" s="63"/>
      <c r="F281" s="63">
        <v>0.32680901542111507</v>
      </c>
      <c r="G281" s="63"/>
      <c r="H281" s="63"/>
      <c r="P281" s="4"/>
      <c r="Q281" s="4"/>
      <c r="R281" s="4"/>
    </row>
    <row r="282">
      <c r="A282" s="63">
        <v>0.7574714382991602</v>
      </c>
      <c r="B282" s="63"/>
      <c r="C282" s="63"/>
      <c r="D282" s="63"/>
      <c r="E282" s="63"/>
      <c r="F282" s="63">
        <v>0.08405840962396913</v>
      </c>
      <c r="G282" s="63"/>
      <c r="H282" s="63"/>
      <c r="P282" s="4"/>
      <c r="Q282" s="4"/>
      <c r="R282" s="4"/>
    </row>
    <row r="283">
      <c r="A283" s="63">
        <v>0.0</v>
      </c>
      <c r="B283" s="63"/>
      <c r="C283" s="63"/>
      <c r="D283" s="63"/>
      <c r="E283" s="63"/>
      <c r="F283" s="63">
        <v>0.752077767883645</v>
      </c>
      <c r="G283" s="63"/>
      <c r="H283" s="63"/>
      <c r="P283" s="4"/>
      <c r="Q283" s="4"/>
      <c r="R283" s="4"/>
    </row>
    <row r="284">
      <c r="A284" s="63">
        <v>0.06577484621655673</v>
      </c>
      <c r="B284" s="63"/>
      <c r="C284" s="63"/>
      <c r="D284" s="63"/>
      <c r="E284" s="63"/>
      <c r="F284" s="63">
        <v>0.6774623879048396</v>
      </c>
      <c r="G284" s="63"/>
      <c r="H284" s="63"/>
      <c r="P284" s="4"/>
      <c r="Q284" s="4"/>
      <c r="R284" s="4"/>
    </row>
    <row r="285">
      <c r="A285" s="63"/>
      <c r="B285" s="63"/>
      <c r="C285" s="63"/>
      <c r="D285" s="63"/>
      <c r="E285" s="63"/>
      <c r="F285" s="63"/>
      <c r="G285" s="63"/>
      <c r="H285" s="63"/>
      <c r="P285" s="4"/>
      <c r="Q285" s="4"/>
      <c r="R285" s="4"/>
    </row>
    <row r="286">
      <c r="P286" s="4"/>
      <c r="Q286" s="4"/>
      <c r="R286" s="4"/>
    </row>
    <row r="287">
      <c r="P287" s="4"/>
      <c r="Q287" s="4"/>
      <c r="R287" s="4"/>
    </row>
    <row r="288">
      <c r="P288" s="4"/>
      <c r="Q288" s="4"/>
      <c r="R288" s="4"/>
    </row>
    <row r="289">
      <c r="P289" s="4"/>
      <c r="Q289" s="4"/>
      <c r="R289" s="4"/>
    </row>
    <row r="290">
      <c r="P290" s="4"/>
      <c r="Q290" s="4"/>
      <c r="R290" s="4"/>
    </row>
    <row r="291">
      <c r="P291" s="4"/>
      <c r="Q291" s="4"/>
      <c r="R291" s="4"/>
    </row>
    <row r="292">
      <c r="P292" s="4"/>
      <c r="Q292" s="4"/>
      <c r="R292" s="4"/>
    </row>
    <row r="293">
      <c r="P293" s="4"/>
      <c r="Q293" s="4"/>
      <c r="R293" s="4"/>
    </row>
    <row r="294">
      <c r="P294" s="4"/>
      <c r="Q294" s="4"/>
      <c r="R294" s="4"/>
    </row>
    <row r="295">
      <c r="P295" s="4"/>
      <c r="Q295" s="4"/>
      <c r="R295" s="4"/>
    </row>
    <row r="296">
      <c r="P296" s="4"/>
      <c r="Q296" s="4"/>
      <c r="R296" s="4"/>
    </row>
    <row r="297">
      <c r="P297" s="4"/>
      <c r="Q297" s="4"/>
      <c r="R297" s="4"/>
    </row>
    <row r="298">
      <c r="P298" s="4"/>
      <c r="Q298" s="4"/>
      <c r="R298" s="4"/>
    </row>
    <row r="299">
      <c r="P299" s="4"/>
      <c r="Q299" s="4"/>
      <c r="R299" s="4"/>
    </row>
    <row r="300">
      <c r="P300" s="4"/>
      <c r="Q300" s="4"/>
      <c r="R300" s="4"/>
    </row>
    <row r="301">
      <c r="P301" s="4"/>
      <c r="Q301" s="4"/>
      <c r="R301" s="4"/>
    </row>
    <row r="302">
      <c r="P302" s="4"/>
      <c r="Q302" s="4"/>
      <c r="R302" s="4"/>
    </row>
    <row r="303">
      <c r="P303" s="4"/>
      <c r="Q303" s="4"/>
      <c r="R303" s="4"/>
    </row>
    <row r="304">
      <c r="P304" s="4"/>
      <c r="Q304" s="4"/>
      <c r="R304" s="4"/>
    </row>
    <row r="305">
      <c r="P305" s="4"/>
      <c r="Q305" s="4"/>
      <c r="R305" s="4"/>
    </row>
    <row r="306">
      <c r="P306" s="4"/>
      <c r="Q306" s="4"/>
      <c r="R306" s="4"/>
    </row>
    <row r="307">
      <c r="P307" s="4"/>
      <c r="Q307" s="4"/>
      <c r="R307" s="4"/>
    </row>
    <row r="308">
      <c r="P308" s="4"/>
      <c r="Q308" s="4"/>
      <c r="R308" s="4"/>
    </row>
    <row r="309">
      <c r="P309" s="4"/>
      <c r="Q309" s="4"/>
      <c r="R309" s="4"/>
    </row>
    <row r="310">
      <c r="P310" s="4"/>
      <c r="Q310" s="4"/>
      <c r="R310" s="4"/>
    </row>
    <row r="311">
      <c r="P311" s="4"/>
      <c r="Q311" s="4"/>
      <c r="R311" s="4"/>
    </row>
    <row r="312">
      <c r="P312" s="4"/>
      <c r="Q312" s="4"/>
      <c r="R312" s="4"/>
    </row>
    <row r="313">
      <c r="P313" s="4"/>
      <c r="Q313" s="4"/>
      <c r="R313" s="4"/>
    </row>
    <row r="314">
      <c r="P314" s="4"/>
      <c r="Q314" s="4"/>
      <c r="R314" s="4"/>
    </row>
    <row r="315">
      <c r="P315" s="4"/>
      <c r="Q315" s="4"/>
      <c r="R315" s="4"/>
    </row>
    <row r="316">
      <c r="P316" s="4"/>
      <c r="Q316" s="4"/>
      <c r="R316" s="4"/>
    </row>
    <row r="317">
      <c r="P317" s="4"/>
      <c r="Q317" s="4"/>
      <c r="R317" s="4"/>
    </row>
    <row r="318">
      <c r="P318" s="4"/>
      <c r="Q318" s="4"/>
      <c r="R318" s="4"/>
    </row>
    <row r="319">
      <c r="P319" s="4"/>
      <c r="Q319" s="4"/>
      <c r="R319" s="4"/>
    </row>
    <row r="320">
      <c r="P320" s="4"/>
      <c r="Q320" s="4"/>
      <c r="R320" s="4"/>
    </row>
    <row r="321">
      <c r="P321" s="4"/>
      <c r="Q321" s="4"/>
      <c r="R321" s="4"/>
    </row>
    <row r="322">
      <c r="P322" s="4"/>
      <c r="Q322" s="4"/>
      <c r="R322" s="4"/>
    </row>
    <row r="323">
      <c r="P323" s="4"/>
      <c r="Q323" s="4"/>
      <c r="R323" s="4"/>
    </row>
    <row r="324">
      <c r="P324" s="4"/>
      <c r="Q324" s="4"/>
      <c r="R324" s="4"/>
    </row>
    <row r="325">
      <c r="P325" s="4"/>
      <c r="Q325" s="4"/>
      <c r="R325" s="4"/>
    </row>
    <row r="326">
      <c r="P326" s="4"/>
      <c r="Q326" s="4"/>
      <c r="R326" s="4"/>
    </row>
    <row r="327">
      <c r="P327" s="4"/>
      <c r="Q327" s="4"/>
      <c r="R327" s="4"/>
    </row>
    <row r="328">
      <c r="P328" s="4"/>
      <c r="Q328" s="4"/>
      <c r="R328" s="4"/>
    </row>
    <row r="329">
      <c r="P329" s="4"/>
      <c r="Q329" s="4"/>
      <c r="R329" s="4"/>
    </row>
    <row r="330">
      <c r="P330" s="4"/>
      <c r="Q330" s="4"/>
      <c r="R330" s="4"/>
    </row>
    <row r="331">
      <c r="P331" s="4"/>
      <c r="Q331" s="4"/>
      <c r="R331" s="4"/>
    </row>
    <row r="332">
      <c r="P332" s="4"/>
      <c r="Q332" s="4"/>
      <c r="R332" s="4"/>
    </row>
    <row r="333">
      <c r="P333" s="4"/>
      <c r="Q333" s="4"/>
      <c r="R333" s="4"/>
    </row>
    <row r="334">
      <c r="P334" s="4"/>
      <c r="Q334" s="4"/>
      <c r="R334" s="4"/>
    </row>
    <row r="335">
      <c r="P335" s="4"/>
      <c r="Q335" s="4"/>
      <c r="R335" s="4"/>
    </row>
    <row r="336">
      <c r="P336" s="4"/>
      <c r="Q336" s="4"/>
      <c r="R336" s="4"/>
    </row>
    <row r="337">
      <c r="P337" s="4"/>
      <c r="Q337" s="4"/>
      <c r="R337" s="4"/>
    </row>
    <row r="338">
      <c r="P338" s="4"/>
      <c r="Q338" s="4"/>
      <c r="R338" s="4"/>
    </row>
    <row r="339">
      <c r="P339" s="4"/>
      <c r="Q339" s="4"/>
      <c r="R339" s="4"/>
    </row>
    <row r="340">
      <c r="P340" s="4"/>
      <c r="Q340" s="4"/>
      <c r="R340" s="4"/>
    </row>
    <row r="341">
      <c r="P341" s="4"/>
      <c r="Q341" s="4"/>
      <c r="R341" s="4"/>
    </row>
    <row r="342">
      <c r="P342" s="4"/>
      <c r="Q342" s="4"/>
      <c r="R342" s="4"/>
    </row>
    <row r="343">
      <c r="P343" s="4"/>
      <c r="Q343" s="4"/>
      <c r="R343" s="4"/>
    </row>
    <row r="344">
      <c r="P344" s="4"/>
      <c r="Q344" s="4"/>
      <c r="R344" s="4"/>
    </row>
    <row r="345">
      <c r="P345" s="4"/>
      <c r="Q345" s="4"/>
      <c r="R345" s="4"/>
    </row>
    <row r="346">
      <c r="P346" s="4"/>
      <c r="Q346" s="4"/>
      <c r="R346" s="4"/>
    </row>
    <row r="347">
      <c r="P347" s="4"/>
      <c r="Q347" s="4"/>
      <c r="R347" s="4"/>
    </row>
    <row r="348">
      <c r="P348" s="4"/>
      <c r="Q348" s="4"/>
      <c r="R348" s="4"/>
    </row>
    <row r="349">
      <c r="P349" s="4"/>
      <c r="Q349" s="4"/>
      <c r="R349" s="4"/>
    </row>
    <row r="350">
      <c r="P350" s="4"/>
      <c r="Q350" s="4"/>
      <c r="R350" s="4"/>
    </row>
    <row r="351">
      <c r="P351" s="4"/>
      <c r="Q351" s="4"/>
      <c r="R351" s="4"/>
    </row>
    <row r="352">
      <c r="P352" s="4"/>
      <c r="Q352" s="4"/>
      <c r="R352" s="4"/>
    </row>
    <row r="353">
      <c r="P353" s="4"/>
      <c r="Q353" s="4"/>
      <c r="R353" s="4"/>
    </row>
    <row r="354">
      <c r="P354" s="4"/>
      <c r="Q354" s="4"/>
      <c r="R354" s="4"/>
    </row>
    <row r="355">
      <c r="P355" s="4"/>
      <c r="Q355" s="4"/>
      <c r="R355" s="4"/>
    </row>
    <row r="356">
      <c r="P356" s="4"/>
      <c r="Q356" s="4"/>
      <c r="R356" s="4"/>
    </row>
    <row r="357">
      <c r="P357" s="4"/>
      <c r="Q357" s="4"/>
      <c r="R357" s="4"/>
    </row>
    <row r="358">
      <c r="P358" s="4"/>
      <c r="Q358" s="4"/>
      <c r="R358" s="4"/>
    </row>
    <row r="359">
      <c r="P359" s="4"/>
      <c r="Q359" s="4"/>
      <c r="R359" s="4"/>
    </row>
    <row r="360">
      <c r="P360" s="4"/>
      <c r="Q360" s="4"/>
      <c r="R360" s="4"/>
    </row>
    <row r="361">
      <c r="P361" s="4"/>
      <c r="Q361" s="4"/>
      <c r="R361" s="4"/>
    </row>
    <row r="362">
      <c r="P362" s="4"/>
      <c r="Q362" s="4"/>
      <c r="R362" s="4"/>
    </row>
    <row r="363">
      <c r="P363" s="4"/>
      <c r="Q363" s="4"/>
      <c r="R363" s="4"/>
    </row>
    <row r="364">
      <c r="P364" s="4"/>
      <c r="Q364" s="4"/>
      <c r="R364" s="4"/>
    </row>
    <row r="365">
      <c r="P365" s="4"/>
      <c r="Q365" s="4"/>
      <c r="R365" s="4"/>
    </row>
    <row r="366">
      <c r="P366" s="4"/>
      <c r="Q366" s="4"/>
      <c r="R366" s="4"/>
    </row>
    <row r="367">
      <c r="P367" s="4"/>
      <c r="Q367" s="4"/>
      <c r="R367" s="4"/>
    </row>
    <row r="368">
      <c r="P368" s="4"/>
      <c r="Q368" s="4"/>
      <c r="R368" s="4"/>
    </row>
    <row r="369">
      <c r="P369" s="4"/>
      <c r="Q369" s="4"/>
      <c r="R369" s="4"/>
    </row>
    <row r="370">
      <c r="P370" s="4"/>
      <c r="Q370" s="4"/>
      <c r="R370" s="4"/>
    </row>
    <row r="371">
      <c r="P371" s="4"/>
      <c r="Q371" s="4"/>
      <c r="R371" s="4"/>
    </row>
    <row r="372">
      <c r="P372" s="4"/>
      <c r="Q372" s="4"/>
      <c r="R372" s="4"/>
    </row>
    <row r="373">
      <c r="P373" s="4"/>
      <c r="Q373" s="4"/>
      <c r="R373" s="4"/>
    </row>
    <row r="374">
      <c r="P374" s="4"/>
      <c r="Q374" s="4"/>
      <c r="R374" s="4"/>
    </row>
    <row r="375">
      <c r="P375" s="4"/>
      <c r="Q375" s="4"/>
      <c r="R375" s="4"/>
    </row>
    <row r="376">
      <c r="P376" s="4"/>
      <c r="Q376" s="4"/>
      <c r="R376" s="4"/>
    </row>
    <row r="377">
      <c r="P377" s="4"/>
      <c r="Q377" s="4"/>
      <c r="R377" s="4"/>
    </row>
    <row r="378">
      <c r="P378" s="4"/>
      <c r="Q378" s="4"/>
      <c r="R378" s="4"/>
    </row>
    <row r="379">
      <c r="P379" s="4"/>
      <c r="Q379" s="4"/>
      <c r="R379" s="4"/>
    </row>
    <row r="380">
      <c r="P380" s="4"/>
      <c r="Q380" s="4"/>
      <c r="R380" s="4"/>
    </row>
    <row r="381">
      <c r="P381" s="4"/>
      <c r="Q381" s="4"/>
      <c r="R381" s="4"/>
    </row>
    <row r="382">
      <c r="P382" s="4"/>
      <c r="Q382" s="4"/>
      <c r="R382" s="4"/>
    </row>
    <row r="383">
      <c r="P383" s="4"/>
      <c r="Q383" s="4"/>
      <c r="R383" s="4"/>
    </row>
    <row r="384">
      <c r="P384" s="4"/>
      <c r="Q384" s="4"/>
      <c r="R384" s="4"/>
    </row>
    <row r="385">
      <c r="P385" s="4"/>
      <c r="Q385" s="4"/>
      <c r="R385" s="4"/>
    </row>
    <row r="386">
      <c r="P386" s="4"/>
      <c r="Q386" s="4"/>
      <c r="R386" s="4"/>
    </row>
    <row r="387">
      <c r="P387" s="4"/>
      <c r="Q387" s="4"/>
      <c r="R387" s="4"/>
    </row>
    <row r="388">
      <c r="P388" s="4"/>
      <c r="Q388" s="4"/>
      <c r="R388" s="4"/>
    </row>
    <row r="389">
      <c r="P389" s="4"/>
      <c r="Q389" s="4"/>
      <c r="R389" s="4"/>
    </row>
    <row r="390">
      <c r="P390" s="4"/>
      <c r="Q390" s="4"/>
      <c r="R390" s="4"/>
    </row>
    <row r="391">
      <c r="P391" s="4"/>
      <c r="Q391" s="4"/>
      <c r="R391" s="4"/>
    </row>
    <row r="392">
      <c r="P392" s="4"/>
      <c r="Q392" s="4"/>
      <c r="R392" s="4"/>
    </row>
    <row r="393">
      <c r="P393" s="4"/>
      <c r="Q393" s="4"/>
      <c r="R393" s="4"/>
    </row>
    <row r="394">
      <c r="P394" s="4"/>
      <c r="Q394" s="4"/>
      <c r="R394" s="4"/>
    </row>
    <row r="395">
      <c r="P395" s="4"/>
      <c r="Q395" s="4"/>
      <c r="R395" s="4"/>
    </row>
    <row r="396">
      <c r="P396" s="4"/>
      <c r="Q396" s="4"/>
      <c r="R396" s="4"/>
    </row>
    <row r="397">
      <c r="P397" s="4"/>
      <c r="Q397" s="4"/>
      <c r="R397" s="4"/>
    </row>
    <row r="398">
      <c r="P398" s="4"/>
      <c r="Q398" s="4"/>
      <c r="R398" s="4"/>
    </row>
    <row r="399">
      <c r="P399" s="4"/>
      <c r="Q399" s="4"/>
      <c r="R399" s="4"/>
    </row>
    <row r="400">
      <c r="P400" s="4"/>
      <c r="Q400" s="4"/>
      <c r="R400" s="4"/>
    </row>
    <row r="401">
      <c r="P401" s="4"/>
      <c r="Q401" s="4"/>
      <c r="R401" s="4"/>
    </row>
    <row r="402">
      <c r="P402" s="4"/>
      <c r="Q402" s="4"/>
      <c r="R402" s="4"/>
    </row>
    <row r="403">
      <c r="P403" s="4"/>
      <c r="Q403" s="4"/>
      <c r="R403" s="4"/>
    </row>
    <row r="404">
      <c r="P404" s="4"/>
      <c r="Q404" s="4"/>
      <c r="R404" s="4"/>
    </row>
    <row r="405">
      <c r="P405" s="4"/>
      <c r="Q405" s="4"/>
      <c r="R405" s="4"/>
    </row>
    <row r="406">
      <c r="P406" s="4"/>
      <c r="Q406" s="4"/>
      <c r="R406" s="4"/>
    </row>
    <row r="407">
      <c r="P407" s="4"/>
      <c r="Q407" s="4"/>
      <c r="R407" s="4"/>
    </row>
    <row r="408">
      <c r="P408" s="4"/>
      <c r="Q408" s="4"/>
      <c r="R408" s="4"/>
    </row>
    <row r="409">
      <c r="P409" s="4"/>
      <c r="Q409" s="4"/>
      <c r="R409" s="4"/>
    </row>
    <row r="410">
      <c r="P410" s="4"/>
      <c r="Q410" s="4"/>
      <c r="R410" s="4"/>
    </row>
    <row r="411">
      <c r="P411" s="4"/>
      <c r="Q411" s="4"/>
      <c r="R411" s="4"/>
    </row>
    <row r="412">
      <c r="P412" s="4"/>
      <c r="Q412" s="4"/>
      <c r="R412" s="4"/>
    </row>
    <row r="413">
      <c r="P413" s="4"/>
      <c r="Q413" s="4"/>
      <c r="R413" s="4"/>
    </row>
    <row r="414">
      <c r="P414" s="4"/>
      <c r="Q414" s="4"/>
      <c r="R414" s="4"/>
    </row>
    <row r="415">
      <c r="P415" s="4"/>
      <c r="Q415" s="4"/>
      <c r="R415" s="4"/>
    </row>
    <row r="416">
      <c r="P416" s="4"/>
      <c r="Q416" s="4"/>
      <c r="R416" s="4"/>
    </row>
    <row r="417">
      <c r="P417" s="4"/>
      <c r="Q417" s="4"/>
      <c r="R417" s="4"/>
    </row>
    <row r="418">
      <c r="P418" s="4"/>
      <c r="Q418" s="4"/>
      <c r="R418" s="4"/>
    </row>
    <row r="419">
      <c r="P419" s="4"/>
      <c r="Q419" s="4"/>
      <c r="R419" s="4"/>
    </row>
    <row r="420">
      <c r="P420" s="4"/>
      <c r="Q420" s="4"/>
      <c r="R420" s="4"/>
    </row>
    <row r="421">
      <c r="P421" s="4"/>
      <c r="Q421" s="4"/>
      <c r="R421" s="4"/>
    </row>
    <row r="422">
      <c r="P422" s="4"/>
      <c r="Q422" s="4"/>
      <c r="R422" s="4"/>
    </row>
    <row r="423">
      <c r="P423" s="4"/>
      <c r="Q423" s="4"/>
      <c r="R423" s="4"/>
    </row>
    <row r="424">
      <c r="P424" s="4"/>
      <c r="Q424" s="4"/>
      <c r="R424" s="4"/>
    </row>
    <row r="425">
      <c r="P425" s="4"/>
      <c r="Q425" s="4"/>
      <c r="R425" s="4"/>
    </row>
    <row r="426">
      <c r="P426" s="4"/>
      <c r="Q426" s="4"/>
      <c r="R426" s="4"/>
    </row>
    <row r="427">
      <c r="P427" s="4"/>
      <c r="Q427" s="4"/>
      <c r="R427" s="4"/>
    </row>
    <row r="428">
      <c r="P428" s="4"/>
      <c r="Q428" s="4"/>
      <c r="R428" s="4"/>
    </row>
    <row r="429">
      <c r="P429" s="4"/>
      <c r="Q429" s="4"/>
      <c r="R429" s="4"/>
    </row>
    <row r="430">
      <c r="P430" s="4"/>
      <c r="Q430" s="4"/>
      <c r="R430" s="4"/>
    </row>
    <row r="431">
      <c r="P431" s="4"/>
      <c r="Q431" s="4"/>
      <c r="R431" s="4"/>
    </row>
    <row r="432">
      <c r="P432" s="4"/>
      <c r="Q432" s="4"/>
      <c r="R432" s="4"/>
    </row>
    <row r="433">
      <c r="P433" s="4"/>
      <c r="Q433" s="4"/>
      <c r="R433" s="4"/>
    </row>
    <row r="434">
      <c r="P434" s="4"/>
      <c r="Q434" s="4"/>
      <c r="R434" s="4"/>
    </row>
    <row r="435">
      <c r="P435" s="4"/>
      <c r="Q435" s="4"/>
      <c r="R435" s="4"/>
    </row>
    <row r="436">
      <c r="P436" s="4"/>
      <c r="Q436" s="4"/>
      <c r="R436" s="4"/>
    </row>
    <row r="437">
      <c r="P437" s="4"/>
      <c r="Q437" s="4"/>
      <c r="R437" s="4"/>
    </row>
    <row r="438">
      <c r="P438" s="4"/>
      <c r="Q438" s="4"/>
      <c r="R438" s="4"/>
    </row>
    <row r="439">
      <c r="P439" s="4"/>
      <c r="Q439" s="4"/>
      <c r="R439" s="4"/>
    </row>
    <row r="440">
      <c r="P440" s="4"/>
      <c r="Q440" s="4"/>
      <c r="R440" s="4"/>
    </row>
    <row r="441">
      <c r="P441" s="4"/>
      <c r="Q441" s="4"/>
      <c r="R441" s="4"/>
    </row>
    <row r="442">
      <c r="P442" s="4"/>
      <c r="Q442" s="4"/>
      <c r="R442" s="4"/>
    </row>
    <row r="443">
      <c r="P443" s="4"/>
      <c r="Q443" s="4"/>
      <c r="R443" s="4"/>
    </row>
    <row r="444">
      <c r="P444" s="4"/>
      <c r="Q444" s="4"/>
      <c r="R444" s="4"/>
    </row>
    <row r="445">
      <c r="P445" s="4"/>
      <c r="Q445" s="4"/>
      <c r="R445" s="4"/>
    </row>
    <row r="446">
      <c r="P446" s="4"/>
      <c r="Q446" s="4"/>
      <c r="R446" s="4"/>
    </row>
    <row r="447">
      <c r="P447" s="4"/>
      <c r="Q447" s="4"/>
      <c r="R447" s="4"/>
    </row>
    <row r="448">
      <c r="P448" s="4"/>
      <c r="Q448" s="4"/>
      <c r="R448" s="4"/>
    </row>
    <row r="449">
      <c r="P449" s="4"/>
      <c r="Q449" s="4"/>
      <c r="R449" s="4"/>
    </row>
    <row r="450">
      <c r="P450" s="4"/>
      <c r="Q450" s="4"/>
      <c r="R450" s="4"/>
    </row>
    <row r="451">
      <c r="P451" s="4"/>
      <c r="Q451" s="4"/>
      <c r="R451" s="4"/>
    </row>
    <row r="452">
      <c r="P452" s="4"/>
      <c r="Q452" s="4"/>
      <c r="R452" s="4"/>
    </row>
    <row r="453">
      <c r="P453" s="4"/>
      <c r="Q453" s="4"/>
      <c r="R453" s="4"/>
    </row>
    <row r="454">
      <c r="P454" s="4"/>
      <c r="Q454" s="4"/>
      <c r="R454" s="4"/>
    </row>
    <row r="455">
      <c r="P455" s="4"/>
      <c r="Q455" s="4"/>
      <c r="R455" s="4"/>
    </row>
    <row r="456">
      <c r="P456" s="4"/>
      <c r="Q456" s="4"/>
      <c r="R456" s="4"/>
    </row>
    <row r="457">
      <c r="P457" s="4"/>
      <c r="Q457" s="4"/>
      <c r="R457" s="4"/>
    </row>
    <row r="458">
      <c r="P458" s="4"/>
      <c r="Q458" s="4"/>
      <c r="R458" s="4"/>
    </row>
    <row r="459">
      <c r="P459" s="4"/>
      <c r="Q459" s="4"/>
      <c r="R459" s="4"/>
    </row>
    <row r="460">
      <c r="P460" s="4"/>
      <c r="Q460" s="4"/>
      <c r="R460" s="4"/>
    </row>
    <row r="461">
      <c r="P461" s="4"/>
      <c r="Q461" s="4"/>
      <c r="R461" s="4"/>
    </row>
    <row r="462">
      <c r="P462" s="4"/>
      <c r="Q462" s="4"/>
      <c r="R462" s="4"/>
    </row>
    <row r="463">
      <c r="P463" s="4"/>
      <c r="Q463" s="4"/>
      <c r="R463" s="4"/>
    </row>
    <row r="464">
      <c r="P464" s="4"/>
      <c r="Q464" s="4"/>
      <c r="R464" s="4"/>
    </row>
    <row r="465">
      <c r="P465" s="4"/>
      <c r="Q465" s="4"/>
      <c r="R465" s="4"/>
    </row>
    <row r="466">
      <c r="P466" s="4"/>
      <c r="Q466" s="4"/>
      <c r="R466" s="4"/>
    </row>
    <row r="467">
      <c r="P467" s="4"/>
      <c r="Q467" s="4"/>
      <c r="R467" s="4"/>
    </row>
    <row r="468">
      <c r="P468" s="4"/>
      <c r="Q468" s="4"/>
      <c r="R468" s="4"/>
    </row>
    <row r="469">
      <c r="P469" s="4"/>
      <c r="Q469" s="4"/>
      <c r="R469" s="4"/>
    </row>
    <row r="470">
      <c r="P470" s="4"/>
      <c r="Q470" s="4"/>
      <c r="R470" s="4"/>
    </row>
    <row r="471">
      <c r="P471" s="4"/>
      <c r="Q471" s="4"/>
      <c r="R471" s="4"/>
    </row>
    <row r="472">
      <c r="P472" s="4"/>
      <c r="Q472" s="4"/>
      <c r="R472" s="4"/>
    </row>
    <row r="473">
      <c r="P473" s="4"/>
      <c r="Q473" s="4"/>
      <c r="R473" s="4"/>
    </row>
    <row r="474">
      <c r="P474" s="4"/>
      <c r="Q474" s="4"/>
      <c r="R474" s="4"/>
    </row>
    <row r="475">
      <c r="P475" s="4"/>
      <c r="Q475" s="4"/>
      <c r="R475" s="4"/>
    </row>
    <row r="476">
      <c r="P476" s="4"/>
      <c r="Q476" s="4"/>
      <c r="R476" s="4"/>
    </row>
    <row r="477">
      <c r="P477" s="4"/>
      <c r="Q477" s="4"/>
      <c r="R477" s="4"/>
    </row>
    <row r="478">
      <c r="P478" s="4"/>
      <c r="Q478" s="4"/>
      <c r="R478" s="4"/>
    </row>
    <row r="479">
      <c r="P479" s="4"/>
      <c r="Q479" s="4"/>
      <c r="R479" s="4"/>
    </row>
    <row r="480">
      <c r="P480" s="4"/>
      <c r="Q480" s="4"/>
      <c r="R480" s="4"/>
    </row>
    <row r="481">
      <c r="P481" s="4"/>
      <c r="Q481" s="4"/>
      <c r="R481" s="4"/>
    </row>
    <row r="482">
      <c r="P482" s="4"/>
      <c r="Q482" s="4"/>
      <c r="R482" s="4"/>
    </row>
    <row r="483">
      <c r="P483" s="4"/>
      <c r="Q483" s="4"/>
      <c r="R483" s="4"/>
    </row>
    <row r="484">
      <c r="P484" s="4"/>
      <c r="Q484" s="4"/>
      <c r="R484" s="4"/>
    </row>
    <row r="485">
      <c r="P485" s="4"/>
      <c r="Q485" s="4"/>
      <c r="R485" s="4"/>
    </row>
    <row r="486">
      <c r="P486" s="4"/>
      <c r="Q486" s="4"/>
      <c r="R486" s="4"/>
    </row>
    <row r="487">
      <c r="P487" s="4"/>
      <c r="Q487" s="4"/>
      <c r="R487" s="4"/>
    </row>
    <row r="488">
      <c r="P488" s="4"/>
      <c r="Q488" s="4"/>
      <c r="R488" s="4"/>
    </row>
    <row r="489">
      <c r="P489" s="4"/>
      <c r="Q489" s="4"/>
      <c r="R489" s="4"/>
    </row>
    <row r="490">
      <c r="P490" s="4"/>
      <c r="Q490" s="4"/>
      <c r="R490" s="4"/>
    </row>
    <row r="491">
      <c r="P491" s="4"/>
      <c r="Q491" s="4"/>
      <c r="R491" s="4"/>
    </row>
    <row r="492">
      <c r="P492" s="4"/>
      <c r="Q492" s="4"/>
      <c r="R492" s="4"/>
    </row>
    <row r="493">
      <c r="P493" s="4"/>
      <c r="Q493" s="4"/>
      <c r="R493" s="4"/>
    </row>
    <row r="494">
      <c r="P494" s="4"/>
      <c r="Q494" s="4"/>
      <c r="R494" s="4"/>
    </row>
    <row r="495">
      <c r="P495" s="4"/>
      <c r="Q495" s="4"/>
      <c r="R495" s="4"/>
    </row>
    <row r="496">
      <c r="P496" s="4"/>
      <c r="Q496" s="4"/>
      <c r="R496" s="4"/>
    </row>
    <row r="497">
      <c r="P497" s="4"/>
      <c r="Q497" s="4"/>
      <c r="R497" s="4"/>
    </row>
    <row r="498">
      <c r="P498" s="4"/>
      <c r="Q498" s="4"/>
      <c r="R498" s="4"/>
    </row>
    <row r="499">
      <c r="P499" s="4"/>
      <c r="Q499" s="4"/>
      <c r="R499" s="4"/>
    </row>
    <row r="500">
      <c r="P500" s="4"/>
      <c r="Q500" s="4"/>
      <c r="R500" s="4"/>
    </row>
    <row r="501">
      <c r="P501" s="4"/>
      <c r="Q501" s="4"/>
      <c r="R501" s="4"/>
    </row>
    <row r="502">
      <c r="P502" s="4"/>
      <c r="Q502" s="4"/>
      <c r="R502" s="4"/>
    </row>
    <row r="503">
      <c r="P503" s="4"/>
      <c r="Q503" s="4"/>
      <c r="R503" s="4"/>
    </row>
    <row r="504">
      <c r="P504" s="4"/>
      <c r="Q504" s="4"/>
      <c r="R504" s="4"/>
    </row>
    <row r="505">
      <c r="P505" s="4"/>
      <c r="Q505" s="4"/>
      <c r="R505" s="4"/>
    </row>
    <row r="506">
      <c r="P506" s="4"/>
      <c r="Q506" s="4"/>
      <c r="R506" s="4"/>
    </row>
    <row r="507">
      <c r="P507" s="4"/>
      <c r="Q507" s="4"/>
      <c r="R507" s="4"/>
    </row>
    <row r="508">
      <c r="P508" s="4"/>
      <c r="Q508" s="4"/>
      <c r="R508" s="4"/>
    </row>
    <row r="509">
      <c r="P509" s="4"/>
      <c r="Q509" s="4"/>
      <c r="R509" s="4"/>
    </row>
    <row r="510">
      <c r="P510" s="4"/>
      <c r="Q510" s="4"/>
      <c r="R510" s="4"/>
    </row>
    <row r="511">
      <c r="P511" s="4"/>
      <c r="Q511" s="4"/>
      <c r="R511" s="4"/>
    </row>
    <row r="512">
      <c r="P512" s="4"/>
      <c r="Q512" s="4"/>
      <c r="R512" s="4"/>
    </row>
    <row r="513">
      <c r="P513" s="4"/>
      <c r="Q513" s="4"/>
      <c r="R513" s="4"/>
    </row>
    <row r="514">
      <c r="P514" s="4"/>
      <c r="Q514" s="4"/>
      <c r="R514" s="4"/>
    </row>
    <row r="515">
      <c r="P515" s="4"/>
      <c r="Q515" s="4"/>
      <c r="R515" s="4"/>
    </row>
    <row r="516">
      <c r="P516" s="4"/>
      <c r="Q516" s="4"/>
      <c r="R516" s="4"/>
    </row>
    <row r="517">
      <c r="P517" s="4"/>
      <c r="Q517" s="4"/>
      <c r="R517" s="4"/>
    </row>
    <row r="518">
      <c r="P518" s="4"/>
      <c r="Q518" s="4"/>
      <c r="R518" s="4"/>
    </row>
    <row r="519">
      <c r="P519" s="4"/>
      <c r="Q519" s="4"/>
      <c r="R519" s="4"/>
    </row>
    <row r="520">
      <c r="P520" s="4"/>
      <c r="Q520" s="4"/>
      <c r="R520" s="4"/>
    </row>
    <row r="521">
      <c r="P521" s="4"/>
      <c r="Q521" s="4"/>
      <c r="R521" s="4"/>
    </row>
    <row r="522">
      <c r="P522" s="4"/>
      <c r="Q522" s="4"/>
      <c r="R522" s="4"/>
    </row>
    <row r="523">
      <c r="P523" s="4"/>
      <c r="Q523" s="4"/>
      <c r="R523" s="4"/>
    </row>
    <row r="524">
      <c r="P524" s="4"/>
      <c r="Q524" s="4"/>
      <c r="R524" s="4"/>
    </row>
    <row r="525">
      <c r="P525" s="4"/>
      <c r="Q525" s="4"/>
      <c r="R525" s="4"/>
    </row>
    <row r="526">
      <c r="P526" s="4"/>
      <c r="Q526" s="4"/>
      <c r="R526" s="4"/>
    </row>
    <row r="527">
      <c r="P527" s="4"/>
      <c r="Q527" s="4"/>
      <c r="R527" s="4"/>
    </row>
    <row r="528">
      <c r="P528" s="4"/>
      <c r="Q528" s="4"/>
      <c r="R528" s="4"/>
    </row>
    <row r="529">
      <c r="P529" s="4"/>
      <c r="Q529" s="4"/>
      <c r="R529" s="4"/>
    </row>
    <row r="530">
      <c r="P530" s="4"/>
      <c r="Q530" s="4"/>
      <c r="R530" s="4"/>
    </row>
    <row r="531">
      <c r="P531" s="4"/>
      <c r="Q531" s="4"/>
      <c r="R531" s="4"/>
    </row>
    <row r="532">
      <c r="P532" s="4"/>
      <c r="Q532" s="4"/>
      <c r="R532" s="4"/>
    </row>
    <row r="533">
      <c r="P533" s="4"/>
      <c r="Q533" s="4"/>
      <c r="R533" s="4"/>
    </row>
    <row r="534">
      <c r="P534" s="4"/>
      <c r="Q534" s="4"/>
      <c r="R534" s="4"/>
    </row>
    <row r="535">
      <c r="P535" s="4"/>
      <c r="Q535" s="4"/>
      <c r="R535" s="4"/>
    </row>
    <row r="536">
      <c r="P536" s="4"/>
      <c r="Q536" s="4"/>
      <c r="R536" s="4"/>
    </row>
    <row r="537">
      <c r="P537" s="4"/>
      <c r="Q537" s="4"/>
      <c r="R537" s="4"/>
    </row>
    <row r="538">
      <c r="P538" s="4"/>
      <c r="Q538" s="4"/>
      <c r="R538" s="4"/>
    </row>
    <row r="539">
      <c r="P539" s="4"/>
      <c r="Q539" s="4"/>
      <c r="R539" s="4"/>
    </row>
    <row r="540">
      <c r="P540" s="4"/>
      <c r="Q540" s="4"/>
      <c r="R540" s="4"/>
    </row>
    <row r="541">
      <c r="P541" s="4"/>
      <c r="Q541" s="4"/>
      <c r="R541" s="4"/>
    </row>
    <row r="542">
      <c r="P542" s="4"/>
      <c r="Q542" s="4"/>
      <c r="R542" s="4"/>
    </row>
    <row r="543">
      <c r="P543" s="4"/>
      <c r="Q543" s="4"/>
      <c r="R543" s="4"/>
    </row>
    <row r="544">
      <c r="P544" s="4"/>
      <c r="Q544" s="4"/>
      <c r="R544" s="4"/>
    </row>
    <row r="545">
      <c r="P545" s="4"/>
      <c r="Q545" s="4"/>
      <c r="R545" s="4"/>
    </row>
    <row r="546">
      <c r="P546" s="4"/>
      <c r="Q546" s="4"/>
      <c r="R546" s="4"/>
    </row>
    <row r="547">
      <c r="P547" s="4"/>
      <c r="Q547" s="4"/>
      <c r="R547" s="4"/>
    </row>
    <row r="548">
      <c r="P548" s="4"/>
      <c r="Q548" s="4"/>
      <c r="R548" s="4"/>
    </row>
    <row r="549">
      <c r="P549" s="4"/>
      <c r="Q549" s="4"/>
      <c r="R549" s="4"/>
    </row>
    <row r="550">
      <c r="P550" s="4"/>
      <c r="Q550" s="4"/>
      <c r="R550" s="4"/>
    </row>
    <row r="551">
      <c r="P551" s="4"/>
      <c r="Q551" s="4"/>
      <c r="R551" s="4"/>
    </row>
    <row r="552">
      <c r="P552" s="4"/>
      <c r="Q552" s="4"/>
      <c r="R552" s="4"/>
    </row>
    <row r="553">
      <c r="P553" s="4"/>
      <c r="Q553" s="4"/>
      <c r="R553" s="4"/>
    </row>
    <row r="554">
      <c r="P554" s="4"/>
      <c r="Q554" s="4"/>
      <c r="R554" s="4"/>
    </row>
    <row r="555">
      <c r="P555" s="4"/>
      <c r="Q555" s="4"/>
      <c r="R555" s="4"/>
    </row>
    <row r="556">
      <c r="P556" s="4"/>
      <c r="Q556" s="4"/>
      <c r="R556" s="4"/>
    </row>
    <row r="557">
      <c r="P557" s="4"/>
      <c r="Q557" s="4"/>
      <c r="R557" s="4"/>
    </row>
    <row r="558">
      <c r="P558" s="4"/>
      <c r="Q558" s="4"/>
      <c r="R558" s="4"/>
    </row>
    <row r="559">
      <c r="P559" s="4"/>
      <c r="Q559" s="4"/>
      <c r="R559" s="4"/>
    </row>
    <row r="560">
      <c r="P560" s="4"/>
      <c r="Q560" s="4"/>
      <c r="R560" s="4"/>
    </row>
    <row r="561">
      <c r="P561" s="4"/>
      <c r="Q561" s="4"/>
      <c r="R561" s="4"/>
    </row>
    <row r="562">
      <c r="P562" s="4"/>
      <c r="Q562" s="4"/>
      <c r="R562" s="4"/>
    </row>
    <row r="563">
      <c r="P563" s="4"/>
      <c r="Q563" s="4"/>
      <c r="R563" s="4"/>
    </row>
    <row r="564">
      <c r="P564" s="4"/>
      <c r="Q564" s="4"/>
      <c r="R564" s="4"/>
    </row>
    <row r="565">
      <c r="P565" s="4"/>
      <c r="Q565" s="4"/>
      <c r="R565" s="4"/>
    </row>
    <row r="566">
      <c r="P566" s="4"/>
      <c r="Q566" s="4"/>
      <c r="R566" s="4"/>
    </row>
    <row r="567">
      <c r="P567" s="4"/>
      <c r="Q567" s="4"/>
      <c r="R567" s="4"/>
    </row>
    <row r="568">
      <c r="P568" s="4"/>
      <c r="Q568" s="4"/>
      <c r="R568" s="4"/>
    </row>
    <row r="569">
      <c r="P569" s="4"/>
      <c r="Q569" s="4"/>
      <c r="R569" s="4"/>
    </row>
    <row r="570">
      <c r="P570" s="4"/>
      <c r="Q570" s="4"/>
      <c r="R570" s="4"/>
    </row>
    <row r="571">
      <c r="P571" s="4"/>
      <c r="Q571" s="4"/>
      <c r="R571" s="4"/>
    </row>
    <row r="572">
      <c r="P572" s="4"/>
      <c r="Q572" s="4"/>
      <c r="R572" s="4"/>
    </row>
    <row r="573">
      <c r="P573" s="4"/>
      <c r="Q573" s="4"/>
      <c r="R573" s="4"/>
    </row>
    <row r="574">
      <c r="P574" s="4"/>
      <c r="Q574" s="4"/>
      <c r="R574" s="4"/>
    </row>
    <row r="575">
      <c r="P575" s="4"/>
      <c r="Q575" s="4"/>
      <c r="R575" s="4"/>
    </row>
    <row r="576">
      <c r="P576" s="4"/>
      <c r="Q576" s="4"/>
      <c r="R576" s="4"/>
    </row>
    <row r="577">
      <c r="P577" s="4"/>
      <c r="Q577" s="4"/>
      <c r="R577" s="4"/>
    </row>
    <row r="578">
      <c r="P578" s="4"/>
      <c r="Q578" s="4"/>
      <c r="R578" s="4"/>
    </row>
    <row r="579">
      <c r="P579" s="4"/>
      <c r="Q579" s="4"/>
      <c r="R579" s="4"/>
    </row>
    <row r="580">
      <c r="P580" s="4"/>
      <c r="Q580" s="4"/>
      <c r="R580" s="4"/>
    </row>
    <row r="581">
      <c r="P581" s="4"/>
      <c r="Q581" s="4"/>
      <c r="R581" s="4"/>
    </row>
    <row r="582">
      <c r="P582" s="4"/>
      <c r="Q582" s="4"/>
      <c r="R582" s="4"/>
    </row>
    <row r="583">
      <c r="P583" s="4"/>
      <c r="Q583" s="4"/>
      <c r="R583" s="4"/>
    </row>
    <row r="584">
      <c r="P584" s="4"/>
      <c r="Q584" s="4"/>
      <c r="R584" s="4"/>
    </row>
    <row r="585">
      <c r="P585" s="4"/>
      <c r="Q585" s="4"/>
      <c r="R585" s="4"/>
    </row>
    <row r="586">
      <c r="P586" s="4"/>
      <c r="Q586" s="4"/>
      <c r="R586" s="4"/>
    </row>
    <row r="587">
      <c r="P587" s="4"/>
      <c r="Q587" s="4"/>
      <c r="R587" s="4"/>
    </row>
    <row r="588">
      <c r="P588" s="4"/>
      <c r="Q588" s="4"/>
      <c r="R588" s="4"/>
    </row>
    <row r="589">
      <c r="P589" s="4"/>
      <c r="Q589" s="4"/>
      <c r="R589" s="4"/>
    </row>
    <row r="590">
      <c r="P590" s="4"/>
      <c r="Q590" s="4"/>
      <c r="R590" s="4"/>
    </row>
    <row r="591">
      <c r="P591" s="4"/>
      <c r="Q591" s="4"/>
      <c r="R591" s="4"/>
    </row>
    <row r="592">
      <c r="P592" s="4"/>
      <c r="Q592" s="4"/>
      <c r="R592" s="4"/>
    </row>
    <row r="593">
      <c r="P593" s="4"/>
      <c r="Q593" s="4"/>
      <c r="R593" s="4"/>
    </row>
    <row r="594">
      <c r="P594" s="4"/>
      <c r="Q594" s="4"/>
      <c r="R594" s="4"/>
    </row>
    <row r="595">
      <c r="P595" s="4"/>
      <c r="Q595" s="4"/>
      <c r="R595" s="4"/>
    </row>
    <row r="596">
      <c r="P596" s="4"/>
      <c r="Q596" s="4"/>
      <c r="R596" s="4"/>
    </row>
    <row r="597">
      <c r="P597" s="4"/>
      <c r="Q597" s="4"/>
      <c r="R597" s="4"/>
    </row>
    <row r="598">
      <c r="P598" s="4"/>
      <c r="Q598" s="4"/>
      <c r="R598" s="4"/>
    </row>
    <row r="599">
      <c r="P599" s="4"/>
      <c r="Q599" s="4"/>
      <c r="R599" s="4"/>
    </row>
    <row r="600">
      <c r="P600" s="4"/>
      <c r="Q600" s="4"/>
      <c r="R600" s="4"/>
    </row>
    <row r="601">
      <c r="P601" s="4"/>
      <c r="Q601" s="4"/>
      <c r="R601" s="4"/>
    </row>
    <row r="602">
      <c r="P602" s="4"/>
      <c r="Q602" s="4"/>
      <c r="R602" s="4"/>
    </row>
    <row r="603">
      <c r="P603" s="4"/>
      <c r="Q603" s="4"/>
      <c r="R603" s="4"/>
    </row>
    <row r="604">
      <c r="P604" s="4"/>
      <c r="Q604" s="4"/>
      <c r="R604" s="4"/>
    </row>
    <row r="605">
      <c r="P605" s="4"/>
      <c r="Q605" s="4"/>
      <c r="R605" s="4"/>
    </row>
    <row r="606">
      <c r="P606" s="4"/>
      <c r="Q606" s="4"/>
      <c r="R606" s="4"/>
    </row>
    <row r="607">
      <c r="P607" s="4"/>
      <c r="Q607" s="4"/>
      <c r="R607" s="4"/>
    </row>
    <row r="608">
      <c r="P608" s="4"/>
      <c r="Q608" s="4"/>
      <c r="R608" s="4"/>
    </row>
    <row r="609">
      <c r="P609" s="4"/>
      <c r="Q609" s="4"/>
      <c r="R609" s="4"/>
    </row>
    <row r="610">
      <c r="P610" s="4"/>
      <c r="Q610" s="4"/>
      <c r="R610" s="4"/>
    </row>
    <row r="611">
      <c r="P611" s="4"/>
      <c r="Q611" s="4"/>
      <c r="R611" s="4"/>
    </row>
    <row r="612">
      <c r="P612" s="4"/>
      <c r="Q612" s="4"/>
      <c r="R612" s="4"/>
    </row>
    <row r="613">
      <c r="P613" s="4"/>
      <c r="Q613" s="4"/>
      <c r="R613" s="4"/>
    </row>
    <row r="614">
      <c r="P614" s="4"/>
      <c r="Q614" s="4"/>
      <c r="R614" s="4"/>
    </row>
    <row r="615">
      <c r="P615" s="4"/>
      <c r="Q615" s="4"/>
      <c r="R615" s="4"/>
    </row>
    <row r="616">
      <c r="P616" s="4"/>
      <c r="Q616" s="4"/>
      <c r="R616" s="4"/>
    </row>
    <row r="617">
      <c r="P617" s="4"/>
      <c r="Q617" s="4"/>
      <c r="R617" s="4"/>
    </row>
    <row r="618">
      <c r="P618" s="4"/>
      <c r="Q618" s="4"/>
      <c r="R618" s="4"/>
    </row>
    <row r="619">
      <c r="P619" s="4"/>
      <c r="Q619" s="4"/>
      <c r="R619" s="4"/>
    </row>
    <row r="620">
      <c r="P620" s="4"/>
      <c r="Q620" s="4"/>
      <c r="R620" s="4"/>
    </row>
    <row r="621">
      <c r="P621" s="4"/>
      <c r="Q621" s="4"/>
      <c r="R621" s="4"/>
    </row>
    <row r="622">
      <c r="P622" s="4"/>
      <c r="Q622" s="4"/>
      <c r="R622" s="4"/>
    </row>
    <row r="623">
      <c r="P623" s="4"/>
      <c r="Q623" s="4"/>
      <c r="R623" s="4"/>
    </row>
    <row r="624">
      <c r="P624" s="4"/>
      <c r="Q624" s="4"/>
      <c r="R624" s="4"/>
    </row>
    <row r="625">
      <c r="P625" s="4"/>
      <c r="Q625" s="4"/>
      <c r="R625" s="4"/>
    </row>
    <row r="626">
      <c r="P626" s="4"/>
      <c r="Q626" s="4"/>
      <c r="R626" s="4"/>
    </row>
    <row r="627">
      <c r="P627" s="4"/>
      <c r="Q627" s="4"/>
      <c r="R627" s="4"/>
    </row>
    <row r="628">
      <c r="P628" s="4"/>
      <c r="Q628" s="4"/>
      <c r="R628" s="4"/>
    </row>
    <row r="629">
      <c r="P629" s="4"/>
      <c r="Q629" s="4"/>
      <c r="R629" s="4"/>
    </row>
    <row r="630">
      <c r="P630" s="4"/>
      <c r="Q630" s="4"/>
      <c r="R630" s="4"/>
    </row>
    <row r="631">
      <c r="P631" s="4"/>
      <c r="Q631" s="4"/>
      <c r="R631" s="4"/>
    </row>
    <row r="632">
      <c r="P632" s="4"/>
      <c r="Q632" s="4"/>
      <c r="R632" s="4"/>
    </row>
    <row r="633">
      <c r="P633" s="4"/>
      <c r="Q633" s="4"/>
      <c r="R633" s="4"/>
    </row>
    <row r="634">
      <c r="P634" s="4"/>
      <c r="Q634" s="4"/>
      <c r="R634" s="4"/>
    </row>
    <row r="635">
      <c r="P635" s="4"/>
      <c r="Q635" s="4"/>
      <c r="R635" s="4"/>
    </row>
    <row r="636">
      <c r="P636" s="4"/>
      <c r="Q636" s="4"/>
      <c r="R636" s="4"/>
    </row>
    <row r="637">
      <c r="P637" s="4"/>
      <c r="Q637" s="4"/>
      <c r="R637" s="4"/>
    </row>
    <row r="638">
      <c r="P638" s="4"/>
      <c r="Q638" s="4"/>
      <c r="R638" s="4"/>
    </row>
    <row r="639">
      <c r="P639" s="4"/>
      <c r="Q639" s="4"/>
      <c r="R639" s="4"/>
    </row>
    <row r="640">
      <c r="P640" s="4"/>
      <c r="Q640" s="4"/>
      <c r="R640" s="4"/>
    </row>
    <row r="641">
      <c r="P641" s="4"/>
      <c r="Q641" s="4"/>
      <c r="R641" s="4"/>
    </row>
    <row r="642">
      <c r="P642" s="4"/>
      <c r="Q642" s="4"/>
      <c r="R642" s="4"/>
    </row>
    <row r="643">
      <c r="P643" s="4"/>
      <c r="Q643" s="4"/>
      <c r="R643" s="4"/>
    </row>
    <row r="644">
      <c r="P644" s="4"/>
      <c r="Q644" s="4"/>
      <c r="R644" s="4"/>
    </row>
    <row r="645">
      <c r="P645" s="4"/>
      <c r="Q645" s="4"/>
      <c r="R645" s="4"/>
    </row>
    <row r="646">
      <c r="P646" s="4"/>
      <c r="Q646" s="4"/>
      <c r="R646" s="4"/>
    </row>
    <row r="647">
      <c r="P647" s="4"/>
      <c r="Q647" s="4"/>
      <c r="R647" s="4"/>
    </row>
    <row r="648">
      <c r="P648" s="4"/>
      <c r="Q648" s="4"/>
      <c r="R648" s="4"/>
    </row>
    <row r="649">
      <c r="P649" s="4"/>
      <c r="Q649" s="4"/>
      <c r="R649" s="4"/>
    </row>
    <row r="650">
      <c r="P650" s="4"/>
      <c r="Q650" s="4"/>
      <c r="R650" s="4"/>
    </row>
    <row r="651">
      <c r="P651" s="4"/>
      <c r="Q651" s="4"/>
      <c r="R651" s="4"/>
    </row>
    <row r="652">
      <c r="P652" s="4"/>
      <c r="Q652" s="4"/>
      <c r="R652" s="4"/>
    </row>
    <row r="653">
      <c r="P653" s="4"/>
      <c r="Q653" s="4"/>
      <c r="R653" s="4"/>
    </row>
    <row r="654">
      <c r="P654" s="4"/>
      <c r="Q654" s="4"/>
      <c r="R654" s="4"/>
    </row>
    <row r="655">
      <c r="P655" s="4"/>
      <c r="Q655" s="4"/>
      <c r="R655" s="4"/>
    </row>
    <row r="656">
      <c r="P656" s="4"/>
      <c r="Q656" s="4"/>
      <c r="R656" s="4"/>
    </row>
    <row r="657">
      <c r="P657" s="4"/>
      <c r="Q657" s="4"/>
      <c r="R657" s="4"/>
    </row>
    <row r="658">
      <c r="P658" s="4"/>
      <c r="Q658" s="4"/>
      <c r="R658" s="4"/>
    </row>
    <row r="659">
      <c r="P659" s="4"/>
      <c r="Q659" s="4"/>
      <c r="R659" s="4"/>
    </row>
    <row r="660">
      <c r="P660" s="4"/>
      <c r="Q660" s="4"/>
      <c r="R660" s="4"/>
    </row>
    <row r="661">
      <c r="P661" s="4"/>
      <c r="Q661" s="4"/>
      <c r="R661" s="4"/>
    </row>
    <row r="662">
      <c r="P662" s="4"/>
      <c r="Q662" s="4"/>
      <c r="R662" s="4"/>
    </row>
    <row r="663">
      <c r="P663" s="4"/>
      <c r="Q663" s="4"/>
      <c r="R663" s="4"/>
    </row>
    <row r="664">
      <c r="P664" s="4"/>
      <c r="Q664" s="4"/>
      <c r="R664" s="4"/>
    </row>
    <row r="665">
      <c r="P665" s="4"/>
      <c r="Q665" s="4"/>
      <c r="R665" s="4"/>
    </row>
    <row r="666">
      <c r="P666" s="4"/>
      <c r="Q666" s="4"/>
      <c r="R666" s="4"/>
    </row>
    <row r="667">
      <c r="P667" s="4"/>
      <c r="Q667" s="4"/>
      <c r="R667" s="4"/>
    </row>
    <row r="668">
      <c r="P668" s="4"/>
      <c r="Q668" s="4"/>
      <c r="R668" s="4"/>
    </row>
    <row r="669">
      <c r="P669" s="4"/>
      <c r="Q669" s="4"/>
      <c r="R669" s="4"/>
    </row>
    <row r="670">
      <c r="P670" s="4"/>
      <c r="Q670" s="4"/>
      <c r="R670" s="4"/>
    </row>
    <row r="671">
      <c r="P671" s="4"/>
      <c r="Q671" s="4"/>
      <c r="R671" s="4"/>
    </row>
    <row r="672">
      <c r="P672" s="4"/>
      <c r="Q672" s="4"/>
      <c r="R672" s="4"/>
    </row>
    <row r="673">
      <c r="P673" s="4"/>
      <c r="Q673" s="4"/>
      <c r="R673" s="4"/>
    </row>
    <row r="674">
      <c r="P674" s="4"/>
      <c r="Q674" s="4"/>
      <c r="R674" s="4"/>
    </row>
    <row r="675">
      <c r="P675" s="4"/>
      <c r="Q675" s="4"/>
      <c r="R675" s="4"/>
    </row>
    <row r="676">
      <c r="P676" s="4"/>
      <c r="Q676" s="4"/>
      <c r="R676" s="4"/>
    </row>
    <row r="677">
      <c r="P677" s="4"/>
      <c r="Q677" s="4"/>
      <c r="R677" s="4"/>
    </row>
    <row r="678">
      <c r="P678" s="4"/>
      <c r="Q678" s="4"/>
      <c r="R678" s="4"/>
    </row>
    <row r="679">
      <c r="P679" s="4"/>
      <c r="Q679" s="4"/>
      <c r="R679" s="4"/>
    </row>
    <row r="680">
      <c r="P680" s="4"/>
      <c r="Q680" s="4"/>
      <c r="R680" s="4"/>
    </row>
    <row r="681">
      <c r="P681" s="4"/>
      <c r="Q681" s="4"/>
      <c r="R681" s="4"/>
    </row>
    <row r="682">
      <c r="P682" s="4"/>
      <c r="Q682" s="4"/>
      <c r="R682" s="4"/>
    </row>
    <row r="683">
      <c r="P683" s="4"/>
      <c r="Q683" s="4"/>
      <c r="R683" s="4"/>
    </row>
    <row r="684">
      <c r="P684" s="4"/>
      <c r="Q684" s="4"/>
      <c r="R684" s="4"/>
    </row>
    <row r="685">
      <c r="P685" s="4"/>
      <c r="Q685" s="4"/>
      <c r="R685" s="4"/>
    </row>
    <row r="686">
      <c r="P686" s="4"/>
      <c r="Q686" s="4"/>
      <c r="R686" s="4"/>
    </row>
    <row r="687">
      <c r="P687" s="4"/>
      <c r="Q687" s="4"/>
      <c r="R687" s="4"/>
    </row>
    <row r="688">
      <c r="P688" s="4"/>
      <c r="Q688" s="4"/>
      <c r="R688" s="4"/>
    </row>
    <row r="689">
      <c r="P689" s="4"/>
      <c r="Q689" s="4"/>
      <c r="R689" s="4"/>
    </row>
    <row r="690">
      <c r="P690" s="4"/>
      <c r="Q690" s="4"/>
      <c r="R690" s="4"/>
    </row>
    <row r="691">
      <c r="P691" s="4"/>
      <c r="Q691" s="4"/>
      <c r="R691" s="4"/>
    </row>
    <row r="692">
      <c r="P692" s="4"/>
      <c r="Q692" s="4"/>
      <c r="R692" s="4"/>
    </row>
    <row r="693">
      <c r="P693" s="4"/>
      <c r="Q693" s="4"/>
      <c r="R693" s="4"/>
    </row>
    <row r="694">
      <c r="P694" s="4"/>
      <c r="Q694" s="4"/>
      <c r="R694" s="4"/>
    </row>
    <row r="695">
      <c r="P695" s="4"/>
      <c r="Q695" s="4"/>
      <c r="R695" s="4"/>
    </row>
    <row r="696">
      <c r="P696" s="4"/>
      <c r="Q696" s="4"/>
      <c r="R696" s="4"/>
    </row>
    <row r="697">
      <c r="P697" s="4"/>
      <c r="Q697" s="4"/>
      <c r="R697" s="4"/>
    </row>
    <row r="698">
      <c r="P698" s="4"/>
      <c r="Q698" s="4"/>
      <c r="R698" s="4"/>
    </row>
    <row r="699">
      <c r="P699" s="4"/>
      <c r="Q699" s="4"/>
      <c r="R699" s="4"/>
    </row>
    <row r="700">
      <c r="P700" s="4"/>
      <c r="Q700" s="4"/>
      <c r="R700" s="4"/>
    </row>
    <row r="701">
      <c r="P701" s="4"/>
      <c r="Q701" s="4"/>
      <c r="R701" s="4"/>
    </row>
    <row r="702">
      <c r="P702" s="4"/>
      <c r="Q702" s="4"/>
      <c r="R702" s="4"/>
    </row>
    <row r="703">
      <c r="P703" s="4"/>
      <c r="Q703" s="4"/>
      <c r="R703" s="4"/>
    </row>
    <row r="704">
      <c r="P704" s="4"/>
      <c r="Q704" s="4"/>
      <c r="R704" s="4"/>
    </row>
    <row r="705">
      <c r="P705" s="4"/>
      <c r="Q705" s="4"/>
      <c r="R705" s="4"/>
    </row>
    <row r="706">
      <c r="P706" s="4"/>
      <c r="Q706" s="4"/>
      <c r="R706" s="4"/>
    </row>
    <row r="707">
      <c r="P707" s="4"/>
      <c r="Q707" s="4"/>
      <c r="R707" s="4"/>
    </row>
    <row r="708">
      <c r="P708" s="4"/>
      <c r="Q708" s="4"/>
      <c r="R708" s="4"/>
    </row>
    <row r="709">
      <c r="P709" s="4"/>
      <c r="Q709" s="4"/>
      <c r="R709" s="4"/>
    </row>
    <row r="710">
      <c r="P710" s="4"/>
      <c r="Q710" s="4"/>
      <c r="R710" s="4"/>
    </row>
    <row r="711">
      <c r="P711" s="4"/>
      <c r="Q711" s="4"/>
      <c r="R711" s="4"/>
    </row>
    <row r="712">
      <c r="P712" s="4"/>
      <c r="Q712" s="4"/>
      <c r="R712" s="4"/>
    </row>
    <row r="713">
      <c r="P713" s="4"/>
      <c r="Q713" s="4"/>
      <c r="R713" s="4"/>
    </row>
    <row r="714">
      <c r="P714" s="4"/>
      <c r="Q714" s="4"/>
      <c r="R714" s="4"/>
    </row>
    <row r="715">
      <c r="P715" s="4"/>
      <c r="Q715" s="4"/>
      <c r="R715" s="4"/>
    </row>
    <row r="716">
      <c r="P716" s="4"/>
      <c r="Q716" s="4"/>
      <c r="R716" s="4"/>
    </row>
    <row r="717">
      <c r="P717" s="4"/>
      <c r="Q717" s="4"/>
      <c r="R717" s="4"/>
    </row>
    <row r="718">
      <c r="P718" s="4"/>
      <c r="Q718" s="4"/>
      <c r="R718" s="4"/>
    </row>
    <row r="719">
      <c r="P719" s="4"/>
      <c r="Q719" s="4"/>
      <c r="R719" s="4"/>
    </row>
    <row r="720">
      <c r="P720" s="4"/>
      <c r="Q720" s="4"/>
      <c r="R720" s="4"/>
    </row>
    <row r="721">
      <c r="P721" s="4"/>
      <c r="Q721" s="4"/>
      <c r="R721" s="4"/>
    </row>
    <row r="722">
      <c r="P722" s="4"/>
      <c r="Q722" s="4"/>
      <c r="R722" s="4"/>
    </row>
    <row r="723">
      <c r="P723" s="4"/>
      <c r="Q723" s="4"/>
      <c r="R723" s="4"/>
    </row>
    <row r="724">
      <c r="P724" s="4"/>
      <c r="Q724" s="4"/>
      <c r="R724" s="4"/>
    </row>
    <row r="725">
      <c r="P725" s="4"/>
      <c r="Q725" s="4"/>
      <c r="R725" s="4"/>
    </row>
    <row r="726">
      <c r="P726" s="4"/>
      <c r="Q726" s="4"/>
      <c r="R726" s="4"/>
    </row>
    <row r="727">
      <c r="P727" s="4"/>
      <c r="Q727" s="4"/>
      <c r="R727" s="4"/>
    </row>
    <row r="728">
      <c r="P728" s="4"/>
      <c r="Q728" s="4"/>
      <c r="R728" s="4"/>
    </row>
    <row r="729">
      <c r="P729" s="4"/>
      <c r="Q729" s="4"/>
      <c r="R729" s="4"/>
    </row>
    <row r="730">
      <c r="P730" s="4"/>
      <c r="Q730" s="4"/>
      <c r="R730" s="4"/>
    </row>
    <row r="731">
      <c r="P731" s="4"/>
      <c r="Q731" s="4"/>
      <c r="R731" s="4"/>
    </row>
    <row r="732">
      <c r="P732" s="4"/>
      <c r="Q732" s="4"/>
      <c r="R732" s="4"/>
    </row>
    <row r="733">
      <c r="P733" s="4"/>
      <c r="Q733" s="4"/>
      <c r="R733" s="4"/>
    </row>
    <row r="734">
      <c r="P734" s="4"/>
      <c r="Q734" s="4"/>
      <c r="R734" s="4"/>
    </row>
    <row r="735">
      <c r="P735" s="4"/>
      <c r="Q735" s="4"/>
      <c r="R735" s="4"/>
    </row>
    <row r="736">
      <c r="P736" s="4"/>
      <c r="Q736" s="4"/>
      <c r="R736" s="4"/>
    </row>
    <row r="737">
      <c r="P737" s="4"/>
      <c r="Q737" s="4"/>
      <c r="R737" s="4"/>
    </row>
    <row r="738">
      <c r="P738" s="4"/>
      <c r="Q738" s="4"/>
      <c r="R738" s="4"/>
    </row>
    <row r="739">
      <c r="P739" s="4"/>
      <c r="Q739" s="4"/>
      <c r="R739" s="4"/>
    </row>
    <row r="740">
      <c r="P740" s="4"/>
      <c r="Q740" s="4"/>
      <c r="R740" s="4"/>
    </row>
    <row r="741">
      <c r="P741" s="4"/>
      <c r="Q741" s="4"/>
      <c r="R741" s="4"/>
    </row>
    <row r="742">
      <c r="P742" s="4"/>
      <c r="Q742" s="4"/>
      <c r="R742" s="4"/>
    </row>
    <row r="743">
      <c r="P743" s="4"/>
      <c r="Q743" s="4"/>
      <c r="R743" s="4"/>
    </row>
    <row r="744">
      <c r="P744" s="4"/>
      <c r="Q744" s="4"/>
      <c r="R744" s="4"/>
    </row>
    <row r="745">
      <c r="P745" s="4"/>
      <c r="Q745" s="4"/>
      <c r="R745" s="4"/>
    </row>
    <row r="746">
      <c r="P746" s="4"/>
      <c r="Q746" s="4"/>
      <c r="R746" s="4"/>
    </row>
    <row r="747">
      <c r="P747" s="4"/>
      <c r="Q747" s="4"/>
      <c r="R747" s="4"/>
    </row>
    <row r="748">
      <c r="P748" s="4"/>
      <c r="Q748" s="4"/>
      <c r="R748" s="4"/>
    </row>
    <row r="749">
      <c r="P749" s="4"/>
      <c r="Q749" s="4"/>
      <c r="R749" s="4"/>
    </row>
    <row r="750">
      <c r="P750" s="4"/>
      <c r="Q750" s="4"/>
      <c r="R750" s="4"/>
    </row>
    <row r="751">
      <c r="P751" s="4"/>
      <c r="Q751" s="4"/>
      <c r="R751" s="4"/>
    </row>
    <row r="752">
      <c r="P752" s="4"/>
      <c r="Q752" s="4"/>
      <c r="R752" s="4"/>
    </row>
    <row r="753">
      <c r="P753" s="4"/>
      <c r="Q753" s="4"/>
      <c r="R753" s="4"/>
    </row>
    <row r="754">
      <c r="P754" s="4"/>
      <c r="Q754" s="4"/>
      <c r="R754" s="4"/>
    </row>
    <row r="755">
      <c r="P755" s="4"/>
      <c r="Q755" s="4"/>
      <c r="R755" s="4"/>
    </row>
    <row r="756">
      <c r="P756" s="4"/>
      <c r="Q756" s="4"/>
      <c r="R756" s="4"/>
    </row>
    <row r="757">
      <c r="P757" s="4"/>
      <c r="Q757" s="4"/>
      <c r="R757" s="4"/>
    </row>
    <row r="758">
      <c r="P758" s="4"/>
      <c r="Q758" s="4"/>
      <c r="R758" s="4"/>
    </row>
    <row r="759">
      <c r="P759" s="4"/>
      <c r="Q759" s="4"/>
      <c r="R759" s="4"/>
    </row>
    <row r="760">
      <c r="P760" s="4"/>
      <c r="Q760" s="4"/>
      <c r="R760" s="4"/>
    </row>
    <row r="761">
      <c r="P761" s="4"/>
      <c r="Q761" s="4"/>
      <c r="R761" s="4"/>
    </row>
    <row r="762">
      <c r="P762" s="4"/>
      <c r="Q762" s="4"/>
      <c r="R762" s="4"/>
    </row>
    <row r="763">
      <c r="P763" s="4"/>
      <c r="Q763" s="4"/>
      <c r="R763" s="4"/>
    </row>
    <row r="764">
      <c r="P764" s="4"/>
      <c r="Q764" s="4"/>
      <c r="R764" s="4"/>
    </row>
    <row r="765">
      <c r="P765" s="4"/>
      <c r="Q765" s="4"/>
      <c r="R765" s="4"/>
    </row>
    <row r="766">
      <c r="P766" s="4"/>
      <c r="Q766" s="4"/>
      <c r="R766" s="4"/>
    </row>
    <row r="767">
      <c r="P767" s="4"/>
      <c r="Q767" s="4"/>
      <c r="R767" s="4"/>
    </row>
    <row r="768">
      <c r="P768" s="4"/>
      <c r="Q768" s="4"/>
      <c r="R768" s="4"/>
    </row>
    <row r="769">
      <c r="P769" s="4"/>
      <c r="Q769" s="4"/>
      <c r="R769" s="4"/>
    </row>
    <row r="770">
      <c r="P770" s="4"/>
      <c r="Q770" s="4"/>
      <c r="R770" s="4"/>
    </row>
    <row r="771">
      <c r="P771" s="4"/>
      <c r="Q771" s="4"/>
      <c r="R771" s="4"/>
    </row>
    <row r="772">
      <c r="P772" s="4"/>
      <c r="Q772" s="4"/>
      <c r="R772" s="4"/>
    </row>
    <row r="773">
      <c r="P773" s="4"/>
      <c r="Q773" s="4"/>
      <c r="R773" s="4"/>
    </row>
    <row r="774">
      <c r="P774" s="4"/>
      <c r="Q774" s="4"/>
      <c r="R774" s="4"/>
    </row>
    <row r="775">
      <c r="P775" s="4"/>
      <c r="Q775" s="4"/>
      <c r="R775" s="4"/>
    </row>
    <row r="776">
      <c r="P776" s="4"/>
      <c r="Q776" s="4"/>
      <c r="R776" s="4"/>
    </row>
    <row r="777">
      <c r="P777" s="4"/>
      <c r="Q777" s="4"/>
      <c r="R777" s="4"/>
    </row>
    <row r="778">
      <c r="P778" s="4"/>
      <c r="Q778" s="4"/>
      <c r="R778" s="4"/>
    </row>
    <row r="779">
      <c r="P779" s="4"/>
      <c r="Q779" s="4"/>
      <c r="R779" s="4"/>
    </row>
    <row r="780">
      <c r="P780" s="4"/>
      <c r="Q780" s="4"/>
      <c r="R780" s="4"/>
    </row>
    <row r="781">
      <c r="P781" s="4"/>
      <c r="Q781" s="4"/>
      <c r="R781" s="4"/>
    </row>
    <row r="782">
      <c r="P782" s="4"/>
      <c r="Q782" s="4"/>
      <c r="R782" s="4"/>
    </row>
    <row r="783">
      <c r="P783" s="4"/>
      <c r="Q783" s="4"/>
      <c r="R783" s="4"/>
    </row>
    <row r="784">
      <c r="P784" s="4"/>
      <c r="Q784" s="4"/>
      <c r="R784" s="4"/>
    </row>
    <row r="785">
      <c r="P785" s="4"/>
      <c r="Q785" s="4"/>
      <c r="R785" s="4"/>
    </row>
    <row r="786">
      <c r="P786" s="4"/>
      <c r="Q786" s="4"/>
      <c r="R786" s="4"/>
    </row>
    <row r="787">
      <c r="P787" s="4"/>
      <c r="Q787" s="4"/>
      <c r="R787" s="4"/>
    </row>
    <row r="788">
      <c r="P788" s="4"/>
      <c r="Q788" s="4"/>
      <c r="R788" s="4"/>
    </row>
    <row r="789">
      <c r="P789" s="4"/>
      <c r="Q789" s="4"/>
      <c r="R789" s="4"/>
    </row>
    <row r="790">
      <c r="P790" s="4"/>
      <c r="Q790" s="4"/>
      <c r="R790" s="4"/>
    </row>
    <row r="791">
      <c r="P791" s="4"/>
      <c r="Q791" s="4"/>
      <c r="R791" s="4"/>
    </row>
    <row r="792">
      <c r="P792" s="4"/>
      <c r="Q792" s="4"/>
      <c r="R792" s="4"/>
    </row>
    <row r="793">
      <c r="P793" s="4"/>
      <c r="Q793" s="4"/>
      <c r="R793" s="4"/>
    </row>
    <row r="794">
      <c r="P794" s="4"/>
      <c r="Q794" s="4"/>
      <c r="R794" s="4"/>
    </row>
    <row r="795">
      <c r="P795" s="4"/>
      <c r="Q795" s="4"/>
      <c r="R795" s="4"/>
    </row>
    <row r="796">
      <c r="P796" s="4"/>
      <c r="Q796" s="4"/>
      <c r="R796" s="4"/>
    </row>
    <row r="797">
      <c r="P797" s="4"/>
      <c r="Q797" s="4"/>
      <c r="R797" s="4"/>
    </row>
    <row r="798">
      <c r="P798" s="4"/>
      <c r="Q798" s="4"/>
      <c r="R798" s="4"/>
    </row>
    <row r="799">
      <c r="P799" s="4"/>
      <c r="Q799" s="4"/>
      <c r="R799" s="4"/>
    </row>
    <row r="800">
      <c r="P800" s="4"/>
      <c r="Q800" s="4"/>
      <c r="R800" s="4"/>
    </row>
    <row r="801">
      <c r="P801" s="4"/>
      <c r="Q801" s="4"/>
      <c r="R801" s="4"/>
    </row>
    <row r="802">
      <c r="P802" s="4"/>
      <c r="Q802" s="4"/>
      <c r="R802" s="4"/>
    </row>
    <row r="803">
      <c r="P803" s="4"/>
      <c r="Q803" s="4"/>
      <c r="R803" s="4"/>
    </row>
    <row r="804">
      <c r="P804" s="4"/>
      <c r="Q804" s="4"/>
      <c r="R804" s="4"/>
    </row>
    <row r="805">
      <c r="P805" s="4"/>
      <c r="Q805" s="4"/>
      <c r="R805" s="4"/>
    </row>
    <row r="806">
      <c r="P806" s="4"/>
      <c r="Q806" s="4"/>
      <c r="R806" s="4"/>
    </row>
    <row r="807">
      <c r="P807" s="4"/>
      <c r="Q807" s="4"/>
      <c r="R807" s="4"/>
    </row>
    <row r="808">
      <c r="P808" s="4"/>
      <c r="Q808" s="4"/>
      <c r="R808" s="4"/>
    </row>
    <row r="809">
      <c r="P809" s="4"/>
      <c r="Q809" s="4"/>
      <c r="R809" s="4"/>
    </row>
    <row r="810">
      <c r="P810" s="4"/>
      <c r="Q810" s="4"/>
      <c r="R810" s="4"/>
    </row>
    <row r="811">
      <c r="P811" s="4"/>
      <c r="Q811" s="4"/>
      <c r="R811" s="4"/>
    </row>
    <row r="812">
      <c r="P812" s="4"/>
      <c r="Q812" s="4"/>
      <c r="R812" s="4"/>
    </row>
    <row r="813">
      <c r="P813" s="4"/>
      <c r="Q813" s="4"/>
      <c r="R813" s="4"/>
    </row>
    <row r="814">
      <c r="P814" s="4"/>
      <c r="Q814" s="4"/>
      <c r="R814" s="4"/>
    </row>
    <row r="815">
      <c r="P815" s="4"/>
      <c r="Q815" s="4"/>
      <c r="R815" s="4"/>
    </row>
    <row r="816">
      <c r="P816" s="4"/>
      <c r="Q816" s="4"/>
      <c r="R816" s="4"/>
    </row>
    <row r="817">
      <c r="P817" s="4"/>
      <c r="Q817" s="4"/>
      <c r="R817" s="4"/>
    </row>
    <row r="818">
      <c r="P818" s="4"/>
      <c r="Q818" s="4"/>
      <c r="R818" s="4"/>
    </row>
    <row r="819">
      <c r="P819" s="4"/>
      <c r="Q819" s="4"/>
      <c r="R819" s="4"/>
    </row>
    <row r="820">
      <c r="P820" s="4"/>
      <c r="Q820" s="4"/>
      <c r="R820" s="4"/>
    </row>
    <row r="821">
      <c r="P821" s="4"/>
      <c r="Q821" s="4"/>
      <c r="R821" s="4"/>
    </row>
    <row r="822">
      <c r="P822" s="4"/>
      <c r="Q822" s="4"/>
      <c r="R822" s="4"/>
    </row>
    <row r="823">
      <c r="P823" s="4"/>
      <c r="Q823" s="4"/>
      <c r="R823" s="4"/>
    </row>
    <row r="824">
      <c r="P824" s="4"/>
      <c r="Q824" s="4"/>
      <c r="R824" s="4"/>
    </row>
    <row r="825">
      <c r="P825" s="4"/>
      <c r="Q825" s="4"/>
      <c r="R825" s="4"/>
    </row>
    <row r="826">
      <c r="P826" s="4"/>
      <c r="Q826" s="4"/>
      <c r="R826" s="4"/>
    </row>
    <row r="827">
      <c r="P827" s="4"/>
      <c r="Q827" s="4"/>
      <c r="R827" s="4"/>
    </row>
    <row r="828">
      <c r="P828" s="4"/>
      <c r="Q828" s="4"/>
      <c r="R828" s="4"/>
    </row>
    <row r="829">
      <c r="P829" s="4"/>
      <c r="Q829" s="4"/>
      <c r="R829" s="4"/>
    </row>
    <row r="830">
      <c r="P830" s="4"/>
      <c r="Q830" s="4"/>
      <c r="R830" s="4"/>
    </row>
    <row r="831">
      <c r="P831" s="4"/>
      <c r="Q831" s="4"/>
      <c r="R831" s="4"/>
    </row>
    <row r="832">
      <c r="P832" s="4"/>
      <c r="Q832" s="4"/>
      <c r="R832" s="4"/>
    </row>
    <row r="833">
      <c r="P833" s="4"/>
      <c r="Q833" s="4"/>
      <c r="R833" s="4"/>
    </row>
    <row r="834">
      <c r="P834" s="4"/>
      <c r="Q834" s="4"/>
      <c r="R834" s="4"/>
    </row>
    <row r="835">
      <c r="P835" s="4"/>
      <c r="Q835" s="4"/>
      <c r="R835" s="4"/>
    </row>
    <row r="836">
      <c r="P836" s="4"/>
      <c r="Q836" s="4"/>
      <c r="R836" s="4"/>
    </row>
    <row r="837">
      <c r="P837" s="4"/>
      <c r="Q837" s="4"/>
      <c r="R837" s="4"/>
    </row>
    <row r="838">
      <c r="P838" s="4"/>
      <c r="Q838" s="4"/>
      <c r="R838" s="4"/>
    </row>
    <row r="839">
      <c r="P839" s="4"/>
      <c r="Q839" s="4"/>
      <c r="R839" s="4"/>
    </row>
    <row r="840">
      <c r="P840" s="4"/>
      <c r="Q840" s="4"/>
      <c r="R840" s="4"/>
    </row>
    <row r="841">
      <c r="P841" s="4"/>
      <c r="Q841" s="4"/>
      <c r="R841" s="4"/>
    </row>
    <row r="842">
      <c r="P842" s="4"/>
      <c r="Q842" s="4"/>
      <c r="R842" s="4"/>
    </row>
    <row r="843">
      <c r="P843" s="4"/>
      <c r="Q843" s="4"/>
      <c r="R843" s="4"/>
    </row>
    <row r="844">
      <c r="P844" s="4"/>
      <c r="Q844" s="4"/>
      <c r="R844" s="4"/>
    </row>
    <row r="845">
      <c r="P845" s="4"/>
      <c r="Q845" s="4"/>
      <c r="R845" s="4"/>
    </row>
    <row r="846">
      <c r="P846" s="4"/>
      <c r="Q846" s="4"/>
      <c r="R846" s="4"/>
    </row>
    <row r="847">
      <c r="P847" s="4"/>
      <c r="Q847" s="4"/>
      <c r="R847" s="4"/>
    </row>
    <row r="848">
      <c r="P848" s="4"/>
      <c r="Q848" s="4"/>
      <c r="R848" s="4"/>
    </row>
    <row r="849">
      <c r="P849" s="4"/>
      <c r="Q849" s="4"/>
      <c r="R849" s="4"/>
    </row>
    <row r="850">
      <c r="P850" s="4"/>
      <c r="Q850" s="4"/>
      <c r="R850" s="4"/>
    </row>
    <row r="851">
      <c r="P851" s="4"/>
      <c r="Q851" s="4"/>
      <c r="R851" s="4"/>
    </row>
    <row r="852">
      <c r="P852" s="4"/>
      <c r="Q852" s="4"/>
      <c r="R852" s="4"/>
    </row>
    <row r="853">
      <c r="P853" s="4"/>
      <c r="Q853" s="4"/>
      <c r="R853" s="4"/>
    </row>
    <row r="854">
      <c r="P854" s="4"/>
      <c r="Q854" s="4"/>
      <c r="R854" s="4"/>
    </row>
    <row r="855">
      <c r="P855" s="4"/>
      <c r="Q855" s="4"/>
      <c r="R855" s="4"/>
    </row>
    <row r="856">
      <c r="P856" s="4"/>
      <c r="Q856" s="4"/>
      <c r="R856" s="4"/>
    </row>
    <row r="857">
      <c r="P857" s="4"/>
      <c r="Q857" s="4"/>
      <c r="R857" s="4"/>
    </row>
    <row r="858">
      <c r="P858" s="4"/>
      <c r="Q858" s="4"/>
      <c r="R858" s="4"/>
    </row>
    <row r="859">
      <c r="P859" s="4"/>
      <c r="Q859" s="4"/>
      <c r="R859" s="4"/>
    </row>
    <row r="860">
      <c r="P860" s="4"/>
      <c r="Q860" s="4"/>
      <c r="R860" s="4"/>
    </row>
    <row r="861">
      <c r="P861" s="4"/>
      <c r="Q861" s="4"/>
      <c r="R861" s="4"/>
    </row>
    <row r="862">
      <c r="P862" s="4"/>
      <c r="Q862" s="4"/>
      <c r="R862" s="4"/>
    </row>
    <row r="863">
      <c r="P863" s="4"/>
      <c r="Q863" s="4"/>
      <c r="R863" s="4"/>
    </row>
    <row r="864">
      <c r="P864" s="4"/>
      <c r="Q864" s="4"/>
      <c r="R864" s="4"/>
    </row>
    <row r="865">
      <c r="P865" s="4"/>
      <c r="Q865" s="4"/>
      <c r="R865" s="4"/>
    </row>
    <row r="866">
      <c r="P866" s="4"/>
      <c r="Q866" s="4"/>
      <c r="R866" s="4"/>
    </row>
    <row r="867">
      <c r="P867" s="4"/>
      <c r="Q867" s="4"/>
      <c r="R867" s="4"/>
    </row>
    <row r="868">
      <c r="P868" s="4"/>
      <c r="Q868" s="4"/>
      <c r="R868" s="4"/>
    </row>
    <row r="869">
      <c r="P869" s="4"/>
      <c r="Q869" s="4"/>
      <c r="R869" s="4"/>
    </row>
    <row r="870">
      <c r="P870" s="4"/>
      <c r="Q870" s="4"/>
      <c r="R870" s="4"/>
    </row>
    <row r="871">
      <c r="P871" s="4"/>
      <c r="Q871" s="4"/>
      <c r="R871" s="4"/>
    </row>
    <row r="872">
      <c r="P872" s="4"/>
      <c r="Q872" s="4"/>
      <c r="R872" s="4"/>
    </row>
    <row r="873">
      <c r="P873" s="4"/>
      <c r="Q873" s="4"/>
      <c r="R873" s="4"/>
    </row>
    <row r="874">
      <c r="P874" s="4"/>
      <c r="Q874" s="4"/>
      <c r="R874" s="4"/>
    </row>
    <row r="875">
      <c r="P875" s="4"/>
      <c r="Q875" s="4"/>
      <c r="R875" s="4"/>
    </row>
    <row r="876">
      <c r="P876" s="4"/>
      <c r="Q876" s="4"/>
      <c r="R876" s="4"/>
    </row>
    <row r="877">
      <c r="P877" s="4"/>
      <c r="Q877" s="4"/>
      <c r="R877" s="4"/>
    </row>
    <row r="878">
      <c r="P878" s="4"/>
      <c r="Q878" s="4"/>
      <c r="R878" s="4"/>
    </row>
    <row r="879">
      <c r="P879" s="4"/>
      <c r="Q879" s="4"/>
      <c r="R879" s="4"/>
    </row>
    <row r="880">
      <c r="P880" s="4"/>
      <c r="Q880" s="4"/>
      <c r="R880" s="4"/>
    </row>
    <row r="881">
      <c r="P881" s="4"/>
      <c r="Q881" s="4"/>
      <c r="R881" s="4"/>
    </row>
    <row r="882">
      <c r="P882" s="4"/>
      <c r="Q882" s="4"/>
      <c r="R882" s="4"/>
    </row>
    <row r="883">
      <c r="P883" s="4"/>
      <c r="Q883" s="4"/>
      <c r="R883" s="4"/>
    </row>
    <row r="884">
      <c r="P884" s="4"/>
      <c r="Q884" s="4"/>
      <c r="R884" s="4"/>
    </row>
    <row r="885">
      <c r="P885" s="4"/>
      <c r="Q885" s="4"/>
      <c r="R885" s="4"/>
    </row>
    <row r="886">
      <c r="P886" s="4"/>
      <c r="Q886" s="4"/>
      <c r="R886" s="4"/>
    </row>
    <row r="887">
      <c r="P887" s="4"/>
      <c r="Q887" s="4"/>
      <c r="R887" s="4"/>
    </row>
    <row r="888">
      <c r="P888" s="4"/>
      <c r="Q888" s="4"/>
      <c r="R888" s="4"/>
    </row>
    <row r="889">
      <c r="P889" s="4"/>
      <c r="Q889" s="4"/>
      <c r="R889" s="4"/>
    </row>
    <row r="890">
      <c r="P890" s="4"/>
      <c r="Q890" s="4"/>
      <c r="R890" s="4"/>
    </row>
    <row r="891">
      <c r="P891" s="4"/>
      <c r="Q891" s="4"/>
      <c r="R891" s="4"/>
    </row>
    <row r="892">
      <c r="P892" s="4"/>
      <c r="Q892" s="4"/>
      <c r="R892" s="4"/>
    </row>
    <row r="893">
      <c r="P893" s="4"/>
      <c r="Q893" s="4"/>
      <c r="R893" s="4"/>
    </row>
    <row r="894">
      <c r="P894" s="4"/>
      <c r="Q894" s="4"/>
      <c r="R894" s="4"/>
    </row>
    <row r="895">
      <c r="P895" s="4"/>
      <c r="Q895" s="4"/>
      <c r="R895" s="4"/>
    </row>
    <row r="896">
      <c r="P896" s="4"/>
      <c r="Q896" s="4"/>
      <c r="R896" s="4"/>
    </row>
    <row r="897">
      <c r="P897" s="4"/>
      <c r="Q897" s="4"/>
      <c r="R897" s="4"/>
    </row>
    <row r="898">
      <c r="P898" s="4"/>
      <c r="Q898" s="4"/>
      <c r="R898" s="4"/>
    </row>
    <row r="899">
      <c r="P899" s="4"/>
      <c r="Q899" s="4"/>
      <c r="R899" s="4"/>
    </row>
    <row r="900">
      <c r="P900" s="4"/>
      <c r="Q900" s="4"/>
      <c r="R900" s="4"/>
    </row>
    <row r="901">
      <c r="P901" s="4"/>
      <c r="Q901" s="4"/>
      <c r="R901" s="4"/>
    </row>
    <row r="902">
      <c r="P902" s="4"/>
      <c r="Q902" s="4"/>
      <c r="R902" s="4"/>
    </row>
    <row r="903">
      <c r="P903" s="4"/>
      <c r="Q903" s="4"/>
      <c r="R903" s="4"/>
    </row>
    <row r="904">
      <c r="P904" s="4"/>
      <c r="Q904" s="4"/>
      <c r="R904" s="4"/>
    </row>
    <row r="905">
      <c r="P905" s="4"/>
      <c r="Q905" s="4"/>
      <c r="R905" s="4"/>
    </row>
    <row r="906">
      <c r="P906" s="4"/>
      <c r="Q906" s="4"/>
      <c r="R906" s="4"/>
    </row>
    <row r="907">
      <c r="P907" s="4"/>
      <c r="Q907" s="4"/>
      <c r="R907" s="4"/>
    </row>
    <row r="908">
      <c r="P908" s="4"/>
      <c r="Q908" s="4"/>
      <c r="R908" s="4"/>
    </row>
    <row r="909">
      <c r="P909" s="4"/>
      <c r="Q909" s="4"/>
      <c r="R909" s="4"/>
    </row>
    <row r="910">
      <c r="P910" s="4"/>
      <c r="Q910" s="4"/>
      <c r="R910" s="4"/>
    </row>
    <row r="911">
      <c r="P911" s="4"/>
      <c r="Q911" s="4"/>
      <c r="R911" s="4"/>
    </row>
    <row r="912">
      <c r="P912" s="4"/>
      <c r="Q912" s="4"/>
      <c r="R912" s="4"/>
    </row>
    <row r="913">
      <c r="P913" s="4"/>
      <c r="Q913" s="4"/>
      <c r="R913" s="4"/>
    </row>
    <row r="914">
      <c r="P914" s="4"/>
      <c r="Q914" s="4"/>
      <c r="R914" s="4"/>
    </row>
    <row r="915">
      <c r="P915" s="4"/>
      <c r="Q915" s="4"/>
      <c r="R915" s="4"/>
    </row>
    <row r="916">
      <c r="P916" s="4"/>
      <c r="Q916" s="4"/>
      <c r="R916" s="4"/>
    </row>
    <row r="917">
      <c r="P917" s="4"/>
      <c r="Q917" s="4"/>
      <c r="R917" s="4"/>
    </row>
    <row r="918">
      <c r="P918" s="4"/>
      <c r="Q918" s="4"/>
      <c r="R918" s="4"/>
    </row>
    <row r="919">
      <c r="P919" s="4"/>
      <c r="Q919" s="4"/>
      <c r="R919" s="4"/>
    </row>
    <row r="920">
      <c r="P920" s="4"/>
      <c r="Q920" s="4"/>
      <c r="R920" s="4"/>
    </row>
    <row r="921">
      <c r="P921" s="4"/>
      <c r="Q921" s="4"/>
      <c r="R921" s="4"/>
    </row>
    <row r="922">
      <c r="P922" s="4"/>
      <c r="Q922" s="4"/>
      <c r="R922" s="4"/>
    </row>
    <row r="923">
      <c r="P923" s="4"/>
      <c r="Q923" s="4"/>
      <c r="R923" s="4"/>
    </row>
    <row r="924">
      <c r="P924" s="4"/>
      <c r="Q924" s="4"/>
      <c r="R924" s="4"/>
    </row>
    <row r="925">
      <c r="P925" s="4"/>
      <c r="Q925" s="4"/>
      <c r="R925" s="4"/>
    </row>
    <row r="926">
      <c r="P926" s="4"/>
      <c r="Q926" s="4"/>
      <c r="R926" s="4"/>
    </row>
    <row r="927">
      <c r="P927" s="4"/>
      <c r="Q927" s="4"/>
      <c r="R927" s="4"/>
    </row>
    <row r="928">
      <c r="P928" s="4"/>
      <c r="Q928" s="4"/>
      <c r="R928" s="4"/>
    </row>
    <row r="929">
      <c r="P929" s="4"/>
      <c r="Q929" s="4"/>
      <c r="R929" s="4"/>
    </row>
    <row r="930">
      <c r="P930" s="4"/>
      <c r="Q930" s="4"/>
      <c r="R930" s="4"/>
    </row>
    <row r="931">
      <c r="P931" s="4"/>
      <c r="Q931" s="4"/>
      <c r="R931" s="4"/>
    </row>
    <row r="932">
      <c r="P932" s="4"/>
      <c r="Q932" s="4"/>
      <c r="R932" s="4"/>
    </row>
    <row r="933">
      <c r="P933" s="4"/>
      <c r="Q933" s="4"/>
      <c r="R933" s="4"/>
    </row>
    <row r="934">
      <c r="P934" s="4"/>
      <c r="Q934" s="4"/>
      <c r="R934" s="4"/>
    </row>
    <row r="935">
      <c r="P935" s="4"/>
      <c r="Q935" s="4"/>
      <c r="R935" s="4"/>
    </row>
    <row r="936">
      <c r="P936" s="4"/>
      <c r="Q936" s="4"/>
      <c r="R936" s="4"/>
    </row>
    <row r="937">
      <c r="P937" s="4"/>
      <c r="Q937" s="4"/>
      <c r="R937" s="4"/>
    </row>
    <row r="938">
      <c r="P938" s="4"/>
      <c r="Q938" s="4"/>
      <c r="R938" s="4"/>
    </row>
    <row r="939">
      <c r="P939" s="4"/>
      <c r="Q939" s="4"/>
      <c r="R939" s="4"/>
    </row>
    <row r="940">
      <c r="P940" s="4"/>
      <c r="Q940" s="4"/>
      <c r="R940" s="4"/>
    </row>
    <row r="941">
      <c r="P941" s="4"/>
      <c r="Q941" s="4"/>
      <c r="R941" s="4"/>
    </row>
    <row r="942">
      <c r="P942" s="4"/>
      <c r="Q942" s="4"/>
      <c r="R942" s="4"/>
    </row>
    <row r="943">
      <c r="P943" s="4"/>
      <c r="Q943" s="4"/>
      <c r="R943" s="4"/>
    </row>
    <row r="944">
      <c r="P944" s="4"/>
      <c r="Q944" s="4"/>
      <c r="R944" s="4"/>
    </row>
    <row r="945">
      <c r="P945" s="4"/>
      <c r="Q945" s="4"/>
      <c r="R945" s="4"/>
    </row>
    <row r="946">
      <c r="P946" s="4"/>
      <c r="Q946" s="4"/>
      <c r="R946" s="4"/>
    </row>
    <row r="947">
      <c r="P947" s="4"/>
      <c r="Q947" s="4"/>
      <c r="R947" s="4"/>
    </row>
    <row r="948">
      <c r="P948" s="4"/>
      <c r="Q948" s="4"/>
      <c r="R948" s="4"/>
    </row>
    <row r="949">
      <c r="P949" s="4"/>
      <c r="Q949" s="4"/>
      <c r="R949" s="4"/>
    </row>
    <row r="950">
      <c r="P950" s="4"/>
      <c r="Q950" s="4"/>
      <c r="R950" s="4"/>
    </row>
    <row r="951">
      <c r="P951" s="4"/>
      <c r="Q951" s="4"/>
      <c r="R951" s="4"/>
    </row>
    <row r="952">
      <c r="P952" s="4"/>
      <c r="Q952" s="4"/>
      <c r="R952" s="4"/>
    </row>
    <row r="953">
      <c r="P953" s="4"/>
      <c r="Q953" s="4"/>
      <c r="R953" s="4"/>
    </row>
    <row r="954">
      <c r="P954" s="4"/>
      <c r="Q954" s="4"/>
      <c r="R954" s="4"/>
    </row>
    <row r="955">
      <c r="P955" s="4"/>
      <c r="Q955" s="4"/>
      <c r="R955" s="4"/>
    </row>
    <row r="956">
      <c r="P956" s="4"/>
      <c r="Q956" s="4"/>
      <c r="R956" s="4"/>
    </row>
    <row r="957">
      <c r="P957" s="4"/>
      <c r="Q957" s="4"/>
      <c r="R957" s="4"/>
    </row>
    <row r="958">
      <c r="P958" s="4"/>
      <c r="Q958" s="4"/>
      <c r="R958" s="4"/>
    </row>
    <row r="959">
      <c r="P959" s="4"/>
      <c r="Q959" s="4"/>
      <c r="R959" s="4"/>
    </row>
    <row r="960">
      <c r="P960" s="4"/>
      <c r="Q960" s="4"/>
      <c r="R960" s="4"/>
    </row>
    <row r="961">
      <c r="P961" s="4"/>
      <c r="Q961" s="4"/>
      <c r="R961" s="4"/>
    </row>
    <row r="962">
      <c r="P962" s="4"/>
      <c r="Q962" s="4"/>
      <c r="R962" s="4"/>
    </row>
    <row r="963">
      <c r="P963" s="4"/>
      <c r="Q963" s="4"/>
      <c r="R963" s="4"/>
    </row>
    <row r="964">
      <c r="P964" s="4"/>
      <c r="Q964" s="4"/>
      <c r="R964" s="4"/>
    </row>
    <row r="965">
      <c r="P965" s="4"/>
      <c r="Q965" s="4"/>
      <c r="R965" s="4"/>
    </row>
    <row r="966">
      <c r="P966" s="4"/>
      <c r="Q966" s="4"/>
      <c r="R966" s="4"/>
    </row>
    <row r="967">
      <c r="P967" s="4"/>
      <c r="Q967" s="4"/>
      <c r="R967" s="4"/>
    </row>
    <row r="968">
      <c r="P968" s="4"/>
      <c r="Q968" s="4"/>
      <c r="R968" s="4"/>
    </row>
    <row r="969">
      <c r="P969" s="4"/>
      <c r="Q969" s="4"/>
      <c r="R969" s="4"/>
    </row>
    <row r="970">
      <c r="P970" s="4"/>
      <c r="Q970" s="4"/>
      <c r="R970" s="4"/>
    </row>
    <row r="971">
      <c r="P971" s="4"/>
      <c r="Q971" s="4"/>
      <c r="R971" s="4"/>
    </row>
    <row r="972">
      <c r="P972" s="4"/>
      <c r="Q972" s="4"/>
      <c r="R972" s="4"/>
    </row>
    <row r="973">
      <c r="P973" s="4"/>
      <c r="Q973" s="4"/>
      <c r="R973" s="4"/>
    </row>
    <row r="974">
      <c r="P974" s="4"/>
      <c r="Q974" s="4"/>
      <c r="R974" s="4"/>
    </row>
    <row r="975">
      <c r="P975" s="4"/>
      <c r="Q975" s="4"/>
      <c r="R975" s="4"/>
    </row>
    <row r="976">
      <c r="P976" s="4"/>
      <c r="Q976" s="4"/>
      <c r="R976" s="4"/>
    </row>
    <row r="977">
      <c r="P977" s="4"/>
      <c r="Q977" s="4"/>
      <c r="R977" s="4"/>
    </row>
    <row r="978">
      <c r="P978" s="4"/>
      <c r="Q978" s="4"/>
      <c r="R978" s="4"/>
    </row>
    <row r="979">
      <c r="P979" s="4"/>
      <c r="Q979" s="4"/>
      <c r="R979" s="4"/>
    </row>
    <row r="980">
      <c r="P980" s="4"/>
      <c r="Q980" s="4"/>
      <c r="R980" s="4"/>
    </row>
    <row r="981">
      <c r="P981" s="4"/>
      <c r="Q981" s="4"/>
      <c r="R981" s="4"/>
    </row>
    <row r="982">
      <c r="P982" s="4"/>
      <c r="Q982" s="4"/>
      <c r="R982" s="4"/>
    </row>
    <row r="983">
      <c r="P983" s="4"/>
      <c r="Q983" s="4"/>
      <c r="R983" s="4"/>
    </row>
    <row r="984">
      <c r="P984" s="4"/>
      <c r="Q984" s="4"/>
      <c r="R984" s="4"/>
    </row>
    <row r="985">
      <c r="P985" s="4"/>
      <c r="Q985" s="4"/>
      <c r="R985" s="4"/>
    </row>
    <row r="986">
      <c r="P986" s="4"/>
      <c r="Q986" s="4"/>
      <c r="R986" s="4"/>
    </row>
    <row r="987">
      <c r="P987" s="4"/>
      <c r="Q987" s="4"/>
      <c r="R987" s="4"/>
    </row>
    <row r="988">
      <c r="P988" s="4"/>
      <c r="Q988" s="4"/>
      <c r="R988" s="4"/>
    </row>
    <row r="989">
      <c r="P989" s="4"/>
      <c r="Q989" s="4"/>
      <c r="R989" s="4"/>
    </row>
    <row r="990">
      <c r="P990" s="4"/>
      <c r="Q990" s="4"/>
      <c r="R990" s="4"/>
    </row>
    <row r="991">
      <c r="P991" s="4"/>
      <c r="Q991" s="4"/>
      <c r="R991" s="4"/>
    </row>
    <row r="992">
      <c r="P992" s="4"/>
      <c r="Q992" s="4"/>
      <c r="R992" s="4"/>
    </row>
    <row r="993">
      <c r="P993" s="4"/>
      <c r="Q993" s="4"/>
      <c r="R993" s="4"/>
    </row>
    <row r="994">
      <c r="P994" s="4"/>
      <c r="Q994" s="4"/>
      <c r="R994" s="4"/>
    </row>
    <row r="995">
      <c r="P995" s="4"/>
      <c r="Q995" s="4"/>
      <c r="R995" s="4"/>
    </row>
    <row r="996">
      <c r="P996" s="4"/>
      <c r="Q996" s="4"/>
      <c r="R996" s="4"/>
    </row>
    <row r="997">
      <c r="P997" s="4"/>
      <c r="Q997" s="4"/>
      <c r="R997" s="4"/>
    </row>
    <row r="998">
      <c r="P998" s="4"/>
      <c r="Q998" s="4"/>
      <c r="R998" s="4"/>
    </row>
    <row r="999">
      <c r="P999" s="4"/>
      <c r="Q999" s="4"/>
      <c r="R999" s="4"/>
    </row>
    <row r="1000">
      <c r="P1000" s="4"/>
      <c r="Q1000" s="4"/>
      <c r="R1000" s="4"/>
    </row>
    <row r="1001">
      <c r="P1001" s="4"/>
      <c r="Q1001" s="4"/>
      <c r="R1001" s="4"/>
    </row>
    <row r="1002">
      <c r="P1002" s="4"/>
      <c r="Q1002" s="4"/>
      <c r="R1002" s="4"/>
    </row>
    <row r="1003">
      <c r="P1003" s="4"/>
      <c r="Q1003" s="4"/>
      <c r="R1003" s="4"/>
    </row>
    <row r="1004">
      <c r="P1004" s="4"/>
      <c r="Q1004" s="4"/>
      <c r="R1004" s="4"/>
    </row>
    <row r="1005">
      <c r="P1005" s="4"/>
      <c r="Q1005" s="4"/>
      <c r="R1005" s="4"/>
    </row>
    <row r="1006">
      <c r="P1006" s="4"/>
      <c r="Q1006" s="4"/>
      <c r="R1006" s="4"/>
    </row>
    <row r="1007">
      <c r="P1007" s="4"/>
      <c r="Q1007" s="4"/>
      <c r="R1007" s="4"/>
    </row>
    <row r="1008">
      <c r="P1008" s="4"/>
      <c r="Q1008" s="4"/>
      <c r="R1008" s="4"/>
    </row>
    <row r="1009">
      <c r="P1009" s="4"/>
      <c r="Q1009" s="4"/>
      <c r="R1009" s="4"/>
    </row>
    <row r="1010">
      <c r="P1010" s="4"/>
      <c r="Q1010" s="4"/>
      <c r="R1010" s="4"/>
    </row>
    <row r="1011">
      <c r="P1011" s="4"/>
      <c r="Q1011" s="4"/>
      <c r="R1011" s="4"/>
    </row>
    <row r="1012">
      <c r="P1012" s="4"/>
      <c r="Q1012" s="4"/>
      <c r="R1012" s="4"/>
    </row>
    <row r="1013">
      <c r="P1013" s="4"/>
      <c r="Q1013" s="4"/>
      <c r="R1013" s="4"/>
    </row>
    <row r="1014">
      <c r="P1014" s="4"/>
      <c r="Q1014" s="4"/>
      <c r="R1014" s="4"/>
    </row>
    <row r="1015">
      <c r="P1015" s="4"/>
      <c r="Q1015" s="4"/>
      <c r="R1015" s="4"/>
    </row>
    <row r="1016">
      <c r="P1016" s="4"/>
      <c r="Q1016" s="4"/>
      <c r="R1016" s="4"/>
    </row>
    <row r="1017">
      <c r="P1017" s="4"/>
      <c r="Q1017" s="4"/>
      <c r="R1017" s="4"/>
    </row>
    <row r="1018">
      <c r="P1018" s="4"/>
      <c r="Q1018" s="4"/>
      <c r="R1018" s="4"/>
    </row>
    <row r="1019">
      <c r="P1019" s="4"/>
      <c r="Q1019" s="4"/>
      <c r="R1019" s="4"/>
    </row>
    <row r="1020">
      <c r="P1020" s="4"/>
      <c r="Q1020" s="4"/>
      <c r="R1020" s="4"/>
    </row>
    <row r="1021">
      <c r="P1021" s="4"/>
      <c r="Q1021" s="4"/>
      <c r="R1021" s="4"/>
    </row>
    <row r="1022">
      <c r="P1022" s="4"/>
      <c r="Q1022" s="4"/>
      <c r="R1022" s="4"/>
    </row>
    <row r="1023">
      <c r="P1023" s="4"/>
      <c r="Q1023" s="4"/>
      <c r="R1023" s="4"/>
    </row>
    <row r="1024">
      <c r="P1024" s="4"/>
      <c r="Q1024" s="4"/>
      <c r="R1024" s="4"/>
    </row>
    <row r="1025">
      <c r="P1025" s="4"/>
      <c r="Q1025" s="4"/>
      <c r="R1025" s="4"/>
    </row>
    <row r="1026">
      <c r="P1026" s="4"/>
      <c r="Q1026" s="4"/>
      <c r="R1026" s="4"/>
    </row>
    <row r="1027">
      <c r="P1027" s="4"/>
      <c r="Q1027" s="4"/>
      <c r="R1027" s="4"/>
    </row>
    <row r="1028">
      <c r="P1028" s="4"/>
      <c r="Q1028" s="4"/>
      <c r="R1028" s="4"/>
    </row>
    <row r="1029">
      <c r="P1029" s="4"/>
      <c r="Q1029" s="4"/>
      <c r="R1029" s="4"/>
    </row>
    <row r="1030">
      <c r="P1030" s="4"/>
      <c r="Q1030" s="4"/>
      <c r="R1030" s="4"/>
    </row>
    <row r="1031">
      <c r="P1031" s="4"/>
      <c r="Q1031" s="4"/>
      <c r="R1031" s="4"/>
    </row>
    <row r="1032">
      <c r="P1032" s="4"/>
      <c r="Q1032" s="4"/>
      <c r="R1032" s="4"/>
    </row>
    <row r="1033">
      <c r="P1033" s="4"/>
      <c r="Q1033" s="4"/>
      <c r="R1033" s="4"/>
    </row>
    <row r="1034">
      <c r="P1034" s="4"/>
      <c r="Q1034" s="4"/>
      <c r="R1034" s="4"/>
    </row>
    <row r="1035">
      <c r="P1035" s="4"/>
      <c r="Q1035" s="4"/>
      <c r="R1035" s="4"/>
    </row>
    <row r="1036">
      <c r="P1036" s="4"/>
      <c r="Q1036" s="4"/>
      <c r="R1036" s="4"/>
    </row>
    <row r="1037">
      <c r="P1037" s="4"/>
      <c r="Q1037" s="4"/>
      <c r="R1037" s="4"/>
    </row>
    <row r="1038">
      <c r="P1038" s="4"/>
      <c r="Q1038" s="4"/>
      <c r="R1038" s="4"/>
    </row>
    <row r="1039">
      <c r="P1039" s="4"/>
      <c r="Q1039" s="4"/>
      <c r="R1039" s="4"/>
    </row>
    <row r="1040">
      <c r="P1040" s="4"/>
      <c r="Q1040" s="4"/>
      <c r="R1040" s="4"/>
    </row>
    <row r="1041">
      <c r="P1041" s="4"/>
      <c r="Q1041" s="4"/>
      <c r="R1041" s="4"/>
    </row>
    <row r="1042">
      <c r="P1042" s="4"/>
      <c r="Q1042" s="4"/>
      <c r="R1042" s="4"/>
    </row>
    <row r="1043">
      <c r="P1043" s="4"/>
      <c r="Q1043" s="4"/>
      <c r="R1043" s="4"/>
    </row>
    <row r="1044">
      <c r="P1044" s="4"/>
      <c r="Q1044" s="4"/>
      <c r="R1044" s="4"/>
    </row>
    <row r="1045">
      <c r="P1045" s="4"/>
      <c r="Q1045" s="4"/>
      <c r="R1045" s="4"/>
    </row>
    <row r="1046">
      <c r="P1046" s="4"/>
      <c r="Q1046" s="4"/>
      <c r="R1046" s="4"/>
    </row>
    <row r="1047">
      <c r="P1047" s="4"/>
      <c r="Q1047" s="4"/>
      <c r="R1047" s="4"/>
    </row>
    <row r="1048">
      <c r="P1048" s="4"/>
      <c r="Q1048" s="4"/>
      <c r="R1048" s="4"/>
    </row>
    <row r="1049">
      <c r="P1049" s="4"/>
      <c r="Q1049" s="4"/>
      <c r="R1049" s="4"/>
    </row>
    <row r="1050">
      <c r="P1050" s="4"/>
      <c r="Q1050" s="4"/>
      <c r="R1050" s="4"/>
    </row>
    <row r="1051">
      <c r="P1051" s="4"/>
      <c r="Q1051" s="4"/>
      <c r="R1051" s="4"/>
    </row>
    <row r="1052">
      <c r="P1052" s="4"/>
      <c r="Q1052" s="4"/>
      <c r="R1052" s="4"/>
    </row>
    <row r="1053">
      <c r="P1053" s="4"/>
      <c r="Q1053" s="4"/>
      <c r="R1053" s="4"/>
    </row>
    <row r="1054">
      <c r="P1054" s="4"/>
      <c r="Q1054" s="4"/>
      <c r="R1054" s="4"/>
    </row>
    <row r="1055">
      <c r="P1055" s="4"/>
      <c r="Q1055" s="4"/>
      <c r="R1055" s="4"/>
    </row>
    <row r="1056">
      <c r="P1056" s="4"/>
      <c r="Q1056" s="4"/>
      <c r="R1056" s="4"/>
    </row>
    <row r="1057">
      <c r="P1057" s="4"/>
      <c r="Q1057" s="4"/>
      <c r="R1057" s="4"/>
    </row>
    <row r="1058">
      <c r="P1058" s="4"/>
      <c r="Q1058" s="4"/>
      <c r="R1058" s="4"/>
    </row>
    <row r="1059">
      <c r="P1059" s="4"/>
      <c r="Q1059" s="4"/>
      <c r="R1059" s="4"/>
    </row>
    <row r="1060">
      <c r="P1060" s="4"/>
      <c r="Q1060" s="4"/>
      <c r="R1060" s="4"/>
    </row>
    <row r="1061">
      <c r="P1061" s="4"/>
      <c r="Q1061" s="4"/>
      <c r="R1061" s="4"/>
    </row>
    <row r="1062">
      <c r="P1062" s="4"/>
      <c r="Q1062" s="4"/>
      <c r="R1062" s="4"/>
    </row>
    <row r="1063">
      <c r="P1063" s="4"/>
      <c r="Q1063" s="4"/>
      <c r="R1063" s="4"/>
    </row>
    <row r="1064">
      <c r="P1064" s="4"/>
      <c r="Q1064" s="4"/>
      <c r="R1064" s="4"/>
    </row>
    <row r="1065">
      <c r="P1065" s="4"/>
      <c r="Q1065" s="4"/>
      <c r="R1065" s="4"/>
    </row>
    <row r="1066">
      <c r="P1066" s="4"/>
      <c r="Q1066" s="4"/>
      <c r="R1066" s="4"/>
    </row>
    <row r="1067">
      <c r="P1067" s="4"/>
      <c r="Q1067" s="4"/>
      <c r="R1067" s="4"/>
    </row>
    <row r="1068">
      <c r="P1068" s="4"/>
      <c r="Q1068" s="4"/>
      <c r="R1068" s="4"/>
    </row>
    <row r="1069">
      <c r="P1069" s="4"/>
      <c r="Q1069" s="4"/>
      <c r="R1069" s="4"/>
    </row>
    <row r="1070">
      <c r="P1070" s="4"/>
      <c r="Q1070" s="4"/>
      <c r="R1070" s="4"/>
    </row>
  </sheetData>
  <mergeCells count="20">
    <mergeCell ref="AU1:AX1"/>
    <mergeCell ref="AY1:BB1"/>
    <mergeCell ref="E1:K1"/>
    <mergeCell ref="M1:O1"/>
    <mergeCell ref="P1:R1"/>
    <mergeCell ref="Z1:AC1"/>
    <mergeCell ref="AD1:AG1"/>
    <mergeCell ref="AJ1:AM1"/>
    <mergeCell ref="AN1:AQ1"/>
    <mergeCell ref="F222:H222"/>
    <mergeCell ref="A254:H254"/>
    <mergeCell ref="A255:C255"/>
    <mergeCell ref="F255:H255"/>
    <mergeCell ref="V4:W4"/>
    <mergeCell ref="U12:W12"/>
    <mergeCell ref="A213:H213"/>
    <mergeCell ref="C214:D214"/>
    <mergeCell ref="G214:H214"/>
    <mergeCell ref="A221:H221"/>
    <mergeCell ref="A222:C222"/>
  </mergeCells>
  <conditionalFormatting sqref="S1:S1070">
    <cfRule type="notContainsBlanks" dxfId="0" priority="1">
      <formula>LEN(TRIM(S1))&gt;0</formula>
    </cfRule>
  </conditionalFormatting>
  <drawing r:id="rId2"/>
  <legacyDrawing r:id="rId3"/>
</worksheet>
</file>