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52511"/>
</workbook>
</file>

<file path=xl/calcChain.xml><?xml version="1.0" encoding="utf-8"?>
<calcChain xmlns="http://schemas.openxmlformats.org/spreadsheetml/2006/main">
  <c r="R7" i="2"/>
  <c r="R6"/>
  <c r="N7"/>
  <c r="N6"/>
  <c r="M7"/>
  <c r="M6"/>
  <c r="L7"/>
  <c r="L6"/>
  <c r="K7"/>
  <c r="J7"/>
  <c r="J6"/>
  <c r="I7"/>
  <c r="I6"/>
  <c r="H7"/>
  <c r="B20"/>
  <c r="B19"/>
  <c r="B17"/>
  <c r="B16"/>
  <c r="B13"/>
  <c r="B12"/>
  <c r="B7"/>
  <c r="C7"/>
  <c r="D7"/>
  <c r="E7"/>
  <c r="F7"/>
  <c r="G7"/>
  <c r="O7"/>
  <c r="P7"/>
  <c r="Q7"/>
  <c r="S7"/>
  <c r="T7"/>
  <c r="T6"/>
  <c r="S6"/>
  <c r="Q6"/>
  <c r="P6"/>
  <c r="O6"/>
  <c r="K6"/>
  <c r="H6"/>
  <c r="G6"/>
  <c r="F6"/>
  <c r="E6"/>
  <c r="D6"/>
  <c r="C6"/>
  <c r="B6"/>
  <c r="U7"/>
  <c r="C4"/>
  <c r="D4"/>
  <c r="E4"/>
  <c r="F4"/>
  <c r="G4"/>
  <c r="H4"/>
  <c r="I4"/>
  <c r="K4"/>
  <c r="N4"/>
  <c r="O4"/>
  <c r="P4"/>
  <c r="Q4"/>
  <c r="S4"/>
  <c r="T4"/>
  <c r="U4"/>
  <c r="U6" s="1"/>
  <c r="B4"/>
</calcChain>
</file>

<file path=xl/sharedStrings.xml><?xml version="1.0" encoding="utf-8"?>
<sst xmlns="http://schemas.openxmlformats.org/spreadsheetml/2006/main" count="212" uniqueCount="54">
  <si>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</si>
  <si>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</si>
  <si>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</si>
  <si>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</si>
  <si>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</si>
  <si>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</si>
  <si>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</si>
  <si>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</si>
  <si>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</si>
  <si>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</si>
  <si>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</si>
  <si>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</si>
  <si>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</si>
  <si>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</si>
  <si>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</si>
  <si>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</si>
  <si>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</si>
  <si>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</si>
  <si>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</si>
  <si>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</si>
  <si>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</si>
  <si>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</si>
  <si>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</si>
  <si>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</si>
  <si>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</si>
  <si>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</si>
  <si>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</si>
  <si>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</si>
  <si>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</si>
  <si>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</si>
  <si>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</si>
  <si>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</si>
  <si>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</si>
  <si>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</si>
  <si>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</si>
  <si>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</si>
  <si>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</si>
  <si>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</si>
  <si>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</si>
  <si>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</si>
  <si>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</si>
  <si>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</si>
  <si>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</si>
  <si>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</si>
  <si>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0.004291&gt;0, hence Ceasar</t>
  </si>
  <si>
    <t>0.249145&gt;0.030281, hence Normal</t>
  </si>
  <si>
    <t>n</t>
  </si>
  <si>
    <t>c</t>
  </si>
  <si>
    <t>normal=22</t>
  </si>
  <si>
    <t>ceaser=10</t>
  </si>
  <si>
    <t>oociput</t>
  </si>
  <si>
    <t>shoulder</t>
  </si>
  <si>
    <t>placental abruption</t>
  </si>
  <si>
    <t>brow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</si>
</sst>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H21" sqref="H21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6</v>
      </c>
      <c r="I3" t="s">
        <v>21</v>
      </c>
    </row>
    <row r="4" spans="1:9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6</v>
      </c>
      <c r="I4" t="s">
        <v>20</v>
      </c>
    </row>
    <row r="5" spans="1:9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6</v>
      </c>
      <c r="I5" t="s">
        <v>20</v>
      </c>
    </row>
    <row r="6" spans="1:9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tabSelected="1" topLeftCell="D1" workbookViewId="0">
      <selection activeCell="R6" sqref="R6"/>
    </sheetView>
  </sheetViews>
  <sheetFormatPr defaultRowHeight="15"/>
  <cols>
    <col min="9" max="10" width="10.85546875" customWidth="1"/>
    <col min="16" max="16" width="17.7109375" customWidth="1"/>
    <col min="17" max="18" width="15.42578125" customWidth="1"/>
  </cols>
  <sheetData>
    <row r="1" spans="1:21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50</v>
      </c>
      <c r="K1" s="6" t="s">
        <v>33</v>
      </c>
      <c r="L1" s="6" t="s">
        <v>51</v>
      </c>
      <c r="M1" s="6" t="s">
        <v>53</v>
      </c>
      <c r="N1" s="6" t="s">
        <v>34</v>
      </c>
      <c r="O1" s="6" t="s">
        <v>35</v>
      </c>
      <c r="P1" s="6" t="s">
        <v>38</v>
      </c>
      <c r="Q1" s="6" t="s">
        <v>39</v>
      </c>
      <c r="R1" s="6" t="s">
        <v>52</v>
      </c>
      <c r="S1" s="6" t="s">
        <v>36</v>
      </c>
      <c r="T1" s="6" t="s">
        <v>37</v>
      </c>
      <c r="U1" s="5" t="s">
        <v>40</v>
      </c>
    </row>
    <row r="2" spans="1:21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8</v>
      </c>
      <c r="O2" s="4">
        <v>16</v>
      </c>
      <c r="P2" s="4">
        <v>0</v>
      </c>
      <c r="Q2" s="4">
        <v>0</v>
      </c>
      <c r="R2" s="4">
        <v>0</v>
      </c>
      <c r="S2" s="4">
        <v>7</v>
      </c>
      <c r="T2" s="4">
        <v>17</v>
      </c>
      <c r="U2" s="8">
        <v>24</v>
      </c>
    </row>
    <row r="3" spans="1:21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10</v>
      </c>
      <c r="I3" s="4">
        <v>1</v>
      </c>
      <c r="J3" s="4">
        <v>0</v>
      </c>
      <c r="K3" s="4">
        <v>5</v>
      </c>
      <c r="L3" s="4">
        <v>0</v>
      </c>
      <c r="M3" s="4">
        <v>0</v>
      </c>
      <c r="N3" s="4">
        <v>7</v>
      </c>
      <c r="O3" s="4">
        <v>7</v>
      </c>
      <c r="P3" s="4">
        <v>1</v>
      </c>
      <c r="Q3" s="4">
        <v>1</v>
      </c>
      <c r="R3" s="4">
        <v>0</v>
      </c>
      <c r="S3" s="4">
        <v>7</v>
      </c>
      <c r="T3" s="4">
        <v>9</v>
      </c>
      <c r="U3" s="8">
        <v>16</v>
      </c>
    </row>
    <row r="4" spans="1:21">
      <c r="B4" s="7">
        <f>B2+B3</f>
        <v>40</v>
      </c>
      <c r="C4" s="7">
        <f t="shared" ref="C4:U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32</v>
      </c>
      <c r="I4" s="7">
        <f t="shared" si="0"/>
        <v>2</v>
      </c>
      <c r="J4" s="7">
        <v>0</v>
      </c>
      <c r="K4" s="7">
        <f t="shared" si="0"/>
        <v>6</v>
      </c>
      <c r="L4" s="7">
        <v>0</v>
      </c>
      <c r="M4" s="7">
        <v>0</v>
      </c>
      <c r="N4" s="7">
        <f t="shared" si="0"/>
        <v>15</v>
      </c>
      <c r="O4" s="7">
        <f t="shared" si="0"/>
        <v>23</v>
      </c>
      <c r="P4" s="7">
        <f t="shared" si="0"/>
        <v>1</v>
      </c>
      <c r="Q4" s="7">
        <f t="shared" si="0"/>
        <v>1</v>
      </c>
      <c r="R4" s="7">
        <v>0</v>
      </c>
      <c r="S4" s="7">
        <f t="shared" si="0"/>
        <v>14</v>
      </c>
      <c r="T4" s="7">
        <f t="shared" si="0"/>
        <v>26</v>
      </c>
      <c r="U4" s="7">
        <f t="shared" si="0"/>
        <v>40</v>
      </c>
    </row>
    <row r="6" spans="1:21">
      <c r="A6" t="s">
        <v>7</v>
      </c>
      <c r="B6">
        <f>B2/U2</f>
        <v>1</v>
      </c>
      <c r="C6">
        <f>C2/U2</f>
        <v>0</v>
      </c>
      <c r="D6">
        <f>D2/U2</f>
        <v>1</v>
      </c>
      <c r="E6">
        <f>E2/U2</f>
        <v>0</v>
      </c>
      <c r="F6">
        <f>F2/U2</f>
        <v>1</v>
      </c>
      <c r="G6">
        <f>G2/U2</f>
        <v>0</v>
      </c>
      <c r="H6">
        <f>H2/U2</f>
        <v>0.91666666666666663</v>
      </c>
      <c r="I6">
        <f>I2/U2</f>
        <v>4.1666666666666664E-2</v>
      </c>
      <c r="J6">
        <f>J2/U2</f>
        <v>0</v>
      </c>
      <c r="K6">
        <f>K2/U2</f>
        <v>4.1666666666666664E-2</v>
      </c>
      <c r="L6">
        <f>L2/U2</f>
        <v>0</v>
      </c>
      <c r="M6">
        <f>M2/U2</f>
        <v>0</v>
      </c>
      <c r="N6">
        <f>N2/U2</f>
        <v>0.33333333333333331</v>
      </c>
      <c r="O6">
        <f>O2/U2</f>
        <v>0.66666666666666663</v>
      </c>
      <c r="P6">
        <f>P2/U2</f>
        <v>0</v>
      </c>
      <c r="Q6">
        <f>Q2/U2</f>
        <v>0</v>
      </c>
      <c r="R6">
        <f>R2/U2</f>
        <v>0</v>
      </c>
      <c r="S6">
        <f>S2/U2</f>
        <v>0.29166666666666669</v>
      </c>
      <c r="T6">
        <f>T2/U2</f>
        <v>0.70833333333333337</v>
      </c>
      <c r="U6">
        <f>U2/U4</f>
        <v>0.6</v>
      </c>
    </row>
    <row r="7" spans="1:21">
      <c r="A7" t="s">
        <v>24</v>
      </c>
      <c r="B7">
        <f>B3/U3</f>
        <v>1</v>
      </c>
      <c r="C7">
        <f>C3/U3</f>
        <v>0</v>
      </c>
      <c r="D7">
        <f>D3/U3</f>
        <v>0.9375</v>
      </c>
      <c r="E7">
        <f>E3/U3</f>
        <v>6.25E-2</v>
      </c>
      <c r="F7">
        <f>F3/U3</f>
        <v>0.875</v>
      </c>
      <c r="G7">
        <f>G3/U3</f>
        <v>0.125</v>
      </c>
      <c r="H7">
        <f>H3/U3</f>
        <v>0.625</v>
      </c>
      <c r="I7">
        <f>I3/U3</f>
        <v>6.25E-2</v>
      </c>
      <c r="J7">
        <f>J3/U3</f>
        <v>0</v>
      </c>
      <c r="K7">
        <f>K3/U3</f>
        <v>0.3125</v>
      </c>
      <c r="L7">
        <f>L3/U3</f>
        <v>0</v>
      </c>
      <c r="M7">
        <f>M3/U3</f>
        <v>0</v>
      </c>
      <c r="N7">
        <f>N3/U3</f>
        <v>0.4375</v>
      </c>
      <c r="O7">
        <f>O3/U3</f>
        <v>0.4375</v>
      </c>
      <c r="P7">
        <f>P3/U3</f>
        <v>6.25E-2</v>
      </c>
      <c r="Q7">
        <f>Q3/U3</f>
        <v>6.25E-2</v>
      </c>
      <c r="R7">
        <f>R3/U3</f>
        <v>0</v>
      </c>
      <c r="S7">
        <f>S3/U3</f>
        <v>0.4375</v>
      </c>
      <c r="T7">
        <f>T3/U3</f>
        <v>0.5625</v>
      </c>
      <c r="U7">
        <f>U3/40</f>
        <v>0.4</v>
      </c>
    </row>
    <row r="11" spans="1:21">
      <c r="A11" t="s">
        <v>41</v>
      </c>
      <c r="B11" t="s">
        <v>42</v>
      </c>
    </row>
    <row r="12" spans="1:21">
      <c r="A12" t="s">
        <v>7</v>
      </c>
      <c r="B12">
        <f>1*1*0*0.875*0.67*0.71*0.6</f>
        <v>0</v>
      </c>
      <c r="D12" s="3" t="s">
        <v>44</v>
      </c>
      <c r="I12" t="s">
        <v>48</v>
      </c>
    </row>
    <row r="13" spans="1:21">
      <c r="A13" t="s">
        <v>24</v>
      </c>
      <c r="B13">
        <f>1*0.93*0.125*0.375*0.4375*0.5625*0.4</f>
        <v>4.2912597656250004E-3</v>
      </c>
      <c r="I13" t="s">
        <v>49</v>
      </c>
    </row>
    <row r="15" spans="1:21">
      <c r="A15" t="s">
        <v>41</v>
      </c>
      <c r="B15" t="s">
        <v>43</v>
      </c>
    </row>
    <row r="16" spans="1:21">
      <c r="A16" t="s">
        <v>7</v>
      </c>
      <c r="B16">
        <f>1*1*1*0.875*0.67*0.7083*0.6</f>
        <v>0.24914452500000003</v>
      </c>
      <c r="D16" s="3" t="s">
        <v>45</v>
      </c>
    </row>
    <row r="17" spans="1:2">
      <c r="A17" t="s">
        <v>24</v>
      </c>
      <c r="B17">
        <f>1*0.9375*0.875*0.375*0.4375*0.5625*0.4</f>
        <v>3.028106689453125E-2</v>
      </c>
    </row>
    <row r="19" spans="1:2">
      <c r="A19" t="s">
        <v>46</v>
      </c>
      <c r="B19">
        <f>1*1*1*0.041667*0.66667*0.291667*0.6</f>
        <v>4.8611798613777775E-3</v>
      </c>
    </row>
    <row r="20" spans="1:2">
      <c r="A20" t="s">
        <v>47</v>
      </c>
      <c r="B20">
        <f>1*0.9375*0.875*0.25*0.4375*0.4375*0.4</f>
        <v>1.57012939453125E-2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2018-08-29T10:44:13Z</dcterms:modified>
</cp:coreProperties>
</file>